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434" documentId="8_{0697AB2F-E9EF-4BF4-B966-6C08317119B7}" xr6:coauthVersionLast="47" xr6:coauthVersionMax="47" xr10:uidLastSave="{17829D7B-1A85-430C-8AF0-140F21CEBD36}"/>
  <bookViews>
    <workbookView xWindow="-96" yWindow="-96" windowWidth="23232" windowHeight="13872" xr2:uid="{00000000-000D-0000-FFFF-FFFF00000000}"/>
  </bookViews>
  <sheets>
    <sheet name="Changelog" sheetId="8" r:id="rId1"/>
    <sheet name="End-to-end System" sheetId="9" r:id="rId2"/>
    <sheet name="Space Segment (Payload)" sheetId="7" r:id="rId3"/>
    <sheet name="Space Segment (Unit or SubSyst)" sheetId="11" r:id="rId4"/>
    <sheet name="Data or Ground Segment" sheetId="5" r:id="rId5"/>
    <sheet name="End-to-end System (ECSS)" sheetId="1" state="hidden" r:id="rId6"/>
  </sheets>
  <definedNames>
    <definedName name="_xlnm._FilterDatabase" localSheetId="4" hidden="1">'Data or Ground Segment'!$A$2:$R$27</definedName>
    <definedName name="_xlnm._FilterDatabase" localSheetId="1" hidden="1">'End-to-end System'!$A$2:$U$86</definedName>
    <definedName name="_xlnm._FilterDatabase" localSheetId="5" hidden="1">'End-to-end System (ECSS)'!$A$2:$Z$100</definedName>
    <definedName name="_xlnm._FilterDatabase" localSheetId="2" hidden="1">'Space Segment (Payload)'!$A$2:$T$55</definedName>
    <definedName name="_xlnm._FilterDatabase" localSheetId="3" hidden="1">'Space Segment (Unit or SubSyst)'!$A$2:$T$52</definedName>
    <definedName name="_Ref11326483" localSheetId="1">'End-to-end System'!$B$19</definedName>
    <definedName name="_Ref11326483" localSheetId="5">'End-to-end System (ECSS)'!$B$19</definedName>
    <definedName name="_Ref11326483" localSheetId="2">'Space Segment (Payload)'!$B$19</definedName>
    <definedName name="_Ref11326483" localSheetId="3">'Space Segment (Unit or SubSyst)'!$B$19</definedName>
    <definedName name="_Ref332027072" localSheetId="1">'End-to-end System'!$U$11</definedName>
    <definedName name="_Ref332027072" localSheetId="5">'End-to-end System (ECSS)'!$Z$11</definedName>
    <definedName name="_Ref332027072" localSheetId="2">'Space Segment (Payload)'!$T$11</definedName>
    <definedName name="_Ref332027072" localSheetId="3">'Space Segment (Unit or SubSyst)'!$T$11</definedName>
    <definedName name="_Toc423156351" localSheetId="1">'End-to-end System'!$U$19</definedName>
    <definedName name="_Toc423156351" localSheetId="2">'Space Segment (Payload)'!$T$19</definedName>
    <definedName name="_Toc423156351" localSheetId="3">'Space Segment (Unit or SubSyst)'!$T$19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7" l="1"/>
  <c r="A28" i="7"/>
  <c r="A27" i="7"/>
  <c r="A46" i="11"/>
  <c r="A45" i="11"/>
  <c r="A44" i="11"/>
  <c r="A43" i="11"/>
  <c r="A42" i="11"/>
  <c r="A41" i="11"/>
  <c r="A40" i="11"/>
  <c r="A39" i="11"/>
  <c r="A38" i="11"/>
  <c r="A37" i="11"/>
  <c r="A36" i="11"/>
  <c r="A35" i="11"/>
  <c r="A33" i="11"/>
  <c r="A32" i="11"/>
  <c r="A31" i="11"/>
  <c r="A30" i="11"/>
  <c r="A29" i="11"/>
  <c r="A27" i="11"/>
  <c r="A26" i="11"/>
  <c r="A25" i="11"/>
  <c r="A24" i="11"/>
  <c r="A23" i="11"/>
  <c r="A22" i="11"/>
  <c r="A21" i="11"/>
  <c r="A20" i="11"/>
  <c r="A19" i="11"/>
  <c r="A17" i="11"/>
  <c r="A16" i="11"/>
  <c r="A15" i="11"/>
  <c r="A14" i="11"/>
  <c r="A13" i="11"/>
  <c r="A12" i="11"/>
  <c r="A11" i="11"/>
  <c r="A10" i="11"/>
  <c r="A9" i="11"/>
  <c r="A8" i="11"/>
  <c r="A7" i="11"/>
  <c r="A6" i="11"/>
  <c r="A5" i="11"/>
  <c r="A4" i="11"/>
  <c r="A20" i="7"/>
  <c r="A21" i="7"/>
  <c r="A22" i="7"/>
  <c r="A23" i="7"/>
  <c r="A24" i="7"/>
  <c r="A25" i="7"/>
  <c r="A26" i="7"/>
  <c r="A30" i="7"/>
  <c r="A19" i="7"/>
  <c r="A33" i="7"/>
  <c r="A34" i="7"/>
  <c r="A35" i="7"/>
  <c r="A36" i="7"/>
  <c r="A32" i="7"/>
  <c r="A39" i="7"/>
  <c r="A40" i="7"/>
  <c r="A41" i="7"/>
  <c r="A42" i="7"/>
  <c r="A43" i="7"/>
  <c r="A44" i="7"/>
  <c r="A45" i="7"/>
  <c r="A46" i="7"/>
  <c r="A47" i="7"/>
  <c r="A48" i="7"/>
  <c r="A49" i="7"/>
  <c r="A38" i="7"/>
  <c r="A69" i="9"/>
  <c r="A68" i="9"/>
  <c r="A67" i="9"/>
  <c r="A66" i="9"/>
  <c r="A65" i="9"/>
  <c r="A64" i="9"/>
  <c r="A63" i="9"/>
  <c r="A62" i="9"/>
  <c r="A61" i="9"/>
  <c r="A60" i="9"/>
  <c r="A59" i="9"/>
  <c r="A58" i="9"/>
  <c r="A57" i="9"/>
  <c r="A56" i="9"/>
  <c r="A55" i="9"/>
  <c r="A53" i="9"/>
  <c r="A52" i="9"/>
  <c r="A51" i="9"/>
  <c r="A50" i="9"/>
  <c r="A49" i="9"/>
  <c r="A48" i="9"/>
  <c r="A47" i="9"/>
  <c r="A46" i="9"/>
  <c r="A45" i="9"/>
  <c r="A44" i="9"/>
  <c r="A43" i="9"/>
  <c r="A42" i="9"/>
  <c r="A41" i="9"/>
  <c r="A40" i="9"/>
  <c r="A39" i="9"/>
  <c r="A38" i="9"/>
  <c r="A36" i="9"/>
  <c r="A35" i="9"/>
  <c r="A34" i="9"/>
  <c r="A33" i="9"/>
  <c r="A32" i="9"/>
  <c r="A31" i="9"/>
  <c r="A30" i="9"/>
  <c r="A29" i="9"/>
  <c r="A28" i="9"/>
  <c r="A27" i="9"/>
  <c r="A26" i="9"/>
  <c r="A25" i="9"/>
  <c r="A24" i="9"/>
  <c r="A23" i="9"/>
  <c r="A22" i="9"/>
  <c r="A21" i="9"/>
  <c r="A20" i="9"/>
  <c r="A19" i="9"/>
  <c r="A17" i="9"/>
  <c r="A16" i="9"/>
  <c r="A15" i="9"/>
  <c r="A14" i="9"/>
  <c r="A13" i="9"/>
  <c r="A12" i="9"/>
  <c r="A11" i="9"/>
  <c r="A10" i="9"/>
  <c r="A9" i="9"/>
  <c r="A8" i="9"/>
  <c r="A7" i="9"/>
  <c r="A6" i="9"/>
  <c r="A5" i="9"/>
  <c r="A4" i="9"/>
  <c r="A83" i="1"/>
  <c r="A84" i="1"/>
  <c r="A82" i="1"/>
  <c r="A79" i="1"/>
  <c r="A78" i="1"/>
  <c r="A57" i="1"/>
  <c r="A58" i="1"/>
  <c r="A59" i="1"/>
  <c r="A60" i="1"/>
  <c r="A61" i="1"/>
  <c r="A62" i="1"/>
  <c r="A63" i="1"/>
  <c r="A64" i="1"/>
  <c r="A65" i="1"/>
  <c r="A66" i="1"/>
  <c r="A67" i="1"/>
  <c r="A68" i="1"/>
  <c r="A69" i="1"/>
  <c r="A70" i="1"/>
  <c r="A71" i="1"/>
  <c r="A72" i="1"/>
  <c r="A73" i="1"/>
  <c r="A74" i="1"/>
  <c r="A75" i="1"/>
  <c r="A76" i="1"/>
  <c r="A77" i="1"/>
  <c r="A56" i="1"/>
  <c r="A27" i="5"/>
  <c r="A25" i="5"/>
  <c r="A23" i="5"/>
  <c r="A22" i="5"/>
  <c r="A19" i="5"/>
  <c r="A20" i="5"/>
  <c r="A18" i="5"/>
  <c r="A17" i="7"/>
  <c r="A16" i="7"/>
  <c r="A15" i="7"/>
  <c r="A14" i="7"/>
  <c r="A13" i="7"/>
  <c r="A12" i="7"/>
  <c r="A11" i="7"/>
  <c r="A10" i="7"/>
  <c r="A9" i="7"/>
  <c r="A8" i="7"/>
  <c r="A7" i="7"/>
  <c r="A6" i="7"/>
  <c r="A5" i="7"/>
  <c r="A4" i="7"/>
  <c r="A12" i="5"/>
  <c r="A42" i="1"/>
  <c r="A4" i="5"/>
  <c r="A5" i="5"/>
  <c r="A6" i="5"/>
  <c r="A7" i="5"/>
  <c r="A8" i="5"/>
  <c r="A9" i="5"/>
  <c r="A10" i="5"/>
  <c r="A11" i="5"/>
  <c r="A13" i="5"/>
  <c r="A14" i="5"/>
  <c r="A15" i="5"/>
  <c r="A16" i="5"/>
  <c r="A54" i="1" l="1"/>
  <c r="A53" i="1"/>
  <c r="A52" i="1"/>
  <c r="A51" i="1"/>
  <c r="A50" i="1"/>
  <c r="A49" i="1"/>
  <c r="A48" i="1"/>
  <c r="A47" i="1"/>
  <c r="A46" i="1"/>
  <c r="A45" i="1"/>
  <c r="A44" i="1"/>
  <c r="A41" i="1"/>
  <c r="A40" i="1"/>
  <c r="A35" i="1"/>
  <c r="A34" i="1"/>
  <c r="A33" i="1"/>
  <c r="A32" i="1"/>
  <c r="A31" i="1"/>
  <c r="A30" i="1"/>
  <c r="A29" i="1"/>
  <c r="A28" i="1"/>
  <c r="A27" i="1"/>
  <c r="A26" i="1"/>
  <c r="A25" i="1"/>
  <c r="A24" i="1"/>
  <c r="A23" i="1"/>
  <c r="A22" i="1"/>
  <c r="A21" i="1"/>
  <c r="A20" i="1"/>
  <c r="A19" i="1"/>
  <c r="A17" i="1"/>
  <c r="A16" i="1"/>
  <c r="A15" i="1"/>
  <c r="A14" i="1"/>
  <c r="A13" i="1"/>
  <c r="A12" i="1"/>
  <c r="A11" i="1"/>
  <c r="A10" i="1"/>
  <c r="A9" i="1"/>
  <c r="A8" i="1"/>
  <c r="A7" i="1"/>
  <c r="A6" i="1"/>
  <c r="A5" i="1"/>
  <c r="A4" i="1"/>
</calcChain>
</file>

<file path=xl/sharedStrings.xml><?xml version="1.0" encoding="utf-8"?>
<sst xmlns="http://schemas.openxmlformats.org/spreadsheetml/2006/main" count="2998" uniqueCount="493">
  <si>
    <t>Document</t>
  </si>
  <si>
    <t>To be delivered in the cycle? (yes, yes, if applicable, no, Recommended)</t>
  </si>
  <si>
    <t>Review Data Package
N: New issue to be delivered at the indicated review
U: Updated issue to be delivered at the indicated review
C: Document already delivered and under configuration control</t>
  </si>
  <si>
    <t>Document definition reference</t>
  </si>
  <si>
    <t>Comments</t>
  </si>
  <si>
    <t>Reference</t>
  </si>
  <si>
    <t>Title</t>
  </si>
  <si>
    <t>Acronym</t>
  </si>
  <si>
    <t>De-risking</t>
  </si>
  <si>
    <t>Product Development</t>
  </si>
  <si>
    <t>RR</t>
  </si>
  <si>
    <t>PDR</t>
  </si>
  <si>
    <t>CDR</t>
  </si>
  <si>
    <t>TRR</t>
  </si>
  <si>
    <t>QAR</t>
  </si>
  <si>
    <t>IOCR</t>
  </si>
  <si>
    <t>DCCR</t>
  </si>
  <si>
    <t>FR</t>
  </si>
  <si>
    <t>Management</t>
  </si>
  <si>
    <t>Configuration and Documentation Management Plan</t>
  </si>
  <si>
    <t>CMDP</t>
  </si>
  <si>
    <t>Yes</t>
  </si>
  <si>
    <t>N</t>
  </si>
  <si>
    <t>U</t>
  </si>
  <si>
    <t>C</t>
  </si>
  <si>
    <t>ECSS-M-ST-40C, Annex A</t>
  </si>
  <si>
    <t>Risk Register</t>
  </si>
  <si>
    <t>Monthly and at each progress meeting/review</t>
  </si>
  <si>
    <t>ECSS-M-ST-80C, Annex D</t>
  </si>
  <si>
    <t>Business Plan</t>
  </si>
  <si>
    <t>BP</t>
  </si>
  <si>
    <t>template available at https://incubed.esa.int/list-documents/</t>
  </si>
  <si>
    <t>Document List</t>
  </si>
  <si>
    <t>DL</t>
  </si>
  <si>
    <t>Self descriptive</t>
  </si>
  <si>
    <t>List of all documents produced in the frame of the contract.</t>
  </si>
  <si>
    <t>Monthly Progress Report</t>
  </si>
  <si>
    <t>MPR</t>
  </si>
  <si>
    <t xml:space="preserve">Monthly </t>
  </si>
  <si>
    <t xml:space="preserve">A concise monthly progress report will be provided to the Agency before the end of  each month. </t>
  </si>
  <si>
    <t>Minutes of the Meeting</t>
  </si>
  <si>
    <t>MoM</t>
  </si>
  <si>
    <t>Formal written minutes of meetings attended by the Agency will be agreed and, as far as possible, be signed and made available to the Agency at the end of the meeting. If this is not possible the minutes will be provided to the Agency no later than five working days from the date of the meeting. The minutes will, as a minimum, identify all agreements made and actions accepted during the meeting. 
The action item list will be included in the minutes and will be updated in accordance with the meeting outcome. Each action item will be assigned a unique identifier in the format X.Y, where X is the meeting number in which it originated and Y is the action number, starting from 1 at each meeting.</t>
  </si>
  <si>
    <t>Activity Web Page</t>
  </si>
  <si>
    <t>AWP</t>
  </si>
  <si>
    <t>At the first review meeting and current status updated at each progress meeting</t>
  </si>
  <si>
    <t>As part of the first review data package the Contractor shall produce a Activity  Web Page which shall be suited for publication by ESA in the InCubed  web site.  As a minimum, an update of the paragraph called “Current Status” shall be provided at each milestone review together with the minutes of the review meeting. A final version of the Activity Web Page shall be provided together with the Final Report. This final version shall include a paragraph summarising the most significant achievements of the activity.</t>
  </si>
  <si>
    <t>Justification for non continuation</t>
  </si>
  <si>
    <t>JFNC</t>
  </si>
  <si>
    <t>No</t>
  </si>
  <si>
    <t>In the event that it is no longer proposed to continue with the development at the  De-risking Cycle, the Contractor shall deliver a Justification Letter to the Agency. The Justification Letter shall set out the reasons (technical and/or commercial) for not continuing the development.</t>
  </si>
  <si>
    <t>Digital Media</t>
  </si>
  <si>
    <t>DM</t>
  </si>
  <si>
    <t>High-Resolution (&gt;2 MB) Photographs or a video  shall be delivered, shall be releasable to the public and shall be delivered in a format that can easily be processed electronically (e.g. not in PDF).</t>
  </si>
  <si>
    <t>CCN for follow-on Cycle(s)</t>
  </si>
  <si>
    <t>CCN-FOC</t>
  </si>
  <si>
    <t>Contract Achievements and Socio Economic Impact Questionnaire</t>
  </si>
  <si>
    <t>CA-SEIQ</t>
  </si>
  <si>
    <t>Online questionnaire to be provided by the TO</t>
  </si>
  <si>
    <t xml:space="preserve">It will be provided at the end of the contract and will contain: summary of the activities, technical and commercial  achievement, a socio-economic impact assessment of the activity. Once a year for 5 years after the conclusion of the contract the Agency will send an online questionnaire to be filled in to monitor the commercial growth of the product developed </t>
  </si>
  <si>
    <t>Product Data Sheet</t>
  </si>
  <si>
    <t>PDS</t>
  </si>
  <si>
    <t xml:space="preserve">A Product Data Sheet shall be issued:
•	For each hardware unit which has been developed and tested within the contract, providing the functional performances, budgets (for space: mass, power, volume) and environmental specifications. 
•	For each software item which has been developed and tested within the contract, listing the main functions and the demonstrated performance parameters.
</t>
  </si>
  <si>
    <t>Final Data Package</t>
  </si>
  <si>
    <t>FDP</t>
  </si>
  <si>
    <t xml:space="preserve">Comprise a compilation of the most recent versions of all deliverable documents including Final Report </t>
  </si>
  <si>
    <t>Final Report</t>
  </si>
  <si>
    <t>FREP</t>
  </si>
  <si>
    <t>The Final Report shall be written in a concise form and shall describe the major achievements of the Contract  
The Final Report may be made available to all ESA Participating States. Therefore, if the Final Report includes commercially sensitive information, two (2) different versions of the Final Report shall be provided.
The front cover of the Final Report shall contain the following text: “EUROPEAN SPACE AGENCY CONTRACT REPORT
“The work described in this report was done under ESA contract. Responsibility for the contents resides in the author or organization that prepared it.”</t>
  </si>
  <si>
    <t>Engineering</t>
  </si>
  <si>
    <t>User/Customer Needs and Requirements</t>
  </si>
  <si>
    <t>UCNR</t>
  </si>
  <si>
    <t>Use only paragraph 2 of the RD template (2. User/Customer Needs and Requirements). These requirments shall then have a tracebility with the  MRD</t>
  </si>
  <si>
    <t xml:space="preserve">Mission Requirements Document </t>
  </si>
  <si>
    <t>MRD</t>
  </si>
  <si>
    <t>ESA-TECSPC-DRD-024324</t>
  </si>
  <si>
    <t xml:space="preserve">Mission Analysis Report </t>
  </si>
  <si>
    <t>MAR</t>
  </si>
  <si>
    <t xml:space="preserve">System Requirements Document </t>
  </si>
  <si>
    <t>SRD</t>
  </si>
  <si>
    <t xml:space="preserve">System Design Report </t>
  </si>
  <si>
    <t>SDR</t>
  </si>
  <si>
    <t>Environmental Design Specification</t>
  </si>
  <si>
    <t>EDS</t>
  </si>
  <si>
    <t>Space Debris Mitigation Document</t>
  </si>
  <si>
    <t>SBMD</t>
  </si>
  <si>
    <t xml:space="preserve">Space-to-ground Interface Control Document </t>
  </si>
  <si>
    <t>SGICD</t>
  </si>
  <si>
    <t xml:space="preserve">Declared Lists for Parts, Materials and Processes </t>
  </si>
  <si>
    <t>DLs</t>
  </si>
  <si>
    <t>Satellite Mechanical Analysis Report</t>
  </si>
  <si>
    <t>SMAR</t>
  </si>
  <si>
    <t>Could be merged in a single document with S.EN11, S.EN12 and S.EN13 or within S.EN5</t>
  </si>
  <si>
    <t>Satellite Thermal Analysis Report</t>
  </si>
  <si>
    <t>STAR</t>
  </si>
  <si>
    <t>Could be merged in a single document with S.EN10, S.EN12 and S.EN13 or within S.EN5</t>
  </si>
  <si>
    <t>Satellite AOCS Analysis Report </t>
  </si>
  <si>
    <t>SAAR</t>
  </si>
  <si>
    <t>Could be merged in a single document with S.EN10, S.EN11 and S.EN13 or within S.EN5</t>
  </si>
  <si>
    <t>Spacecraft Power Analysis Report</t>
  </si>
  <si>
    <t>SPAR</t>
  </si>
  <si>
    <t>Could be merged in a single document with S.EN.10, S.EN.11 and S.EN.12</t>
  </si>
  <si>
    <t>COTS User Manuals</t>
  </si>
  <si>
    <t>COTsUM</t>
  </si>
  <si>
    <t xml:space="preserve">System Development Plan </t>
  </si>
  <si>
    <t>SDP</t>
  </si>
  <si>
    <t xml:space="preserve">Payload-Platform Interface Control Document </t>
  </si>
  <si>
    <t>ICD</t>
  </si>
  <si>
    <t>Launcher Interface Requirements Document</t>
  </si>
  <si>
    <t>LIRD</t>
  </si>
  <si>
    <t>Yes, if applicable</t>
  </si>
  <si>
    <t>Mission Operations Plan</t>
  </si>
  <si>
    <t>MOP</t>
  </si>
  <si>
    <t>Testing</t>
  </si>
  <si>
    <t>Spacecraft AIV Plan</t>
  </si>
  <si>
    <t>AIVP</t>
  </si>
  <si>
    <t>ECSS-E-ST-10-03C, Annex A</t>
  </si>
  <si>
    <t>Also available at TEC-SY/127/2013/DRD/RW</t>
  </si>
  <si>
    <t>Engineering Model Test Procedures</t>
  </si>
  <si>
    <t>EMTP</t>
  </si>
  <si>
    <t>ECSS-E-ST-10-03C, Annex B</t>
  </si>
  <si>
    <t>Engineering Model Test Reports</t>
  </si>
  <si>
    <t>EMTR</t>
  </si>
  <si>
    <t>Yes, 
if applicable</t>
  </si>
  <si>
    <t>ECSS-E-ST-10-03C, Annex C</t>
  </si>
  <si>
    <t xml:space="preserve">System Verification Control Matrix </t>
  </si>
  <si>
    <t>VCM</t>
  </si>
  <si>
    <t>Safety Data Package</t>
  </si>
  <si>
    <t>Satellite Integration Logbook</t>
  </si>
  <si>
    <t>SILB</t>
  </si>
  <si>
    <t xml:space="preserve">Satellite Proto-Flight Model Test Procedures </t>
  </si>
  <si>
    <t>SPTP</t>
  </si>
  <si>
    <t>Satellite Proto-Flight Model Test Reports</t>
  </si>
  <si>
    <t>SPTR</t>
  </si>
  <si>
    <t xml:space="preserve">Ground Segment Acceptance Test Procedure </t>
  </si>
  <si>
    <t>GSTP</t>
  </si>
  <si>
    <t>Ground Segment Acceptance Test Report</t>
  </si>
  <si>
    <t>GSTR</t>
  </si>
  <si>
    <t>System End-to-End Test Procedure</t>
  </si>
  <si>
    <t>SEPP</t>
  </si>
  <si>
    <t>System End-to-End Test Report</t>
  </si>
  <si>
    <t>SETR</t>
  </si>
  <si>
    <t>Mission Operations Status Reports</t>
  </si>
  <si>
    <t>MOSR</t>
  </si>
  <si>
    <t>In Orbit Commisioning Report</t>
  </si>
  <si>
    <t>ECSS-M-ST-10C</t>
  </si>
  <si>
    <t>The In-Orbit Commissioning Report is the main deliverable for the IOC Review, which is held at the end of the commissioning phase as part of the in‐orbit stage verification. It allows declaring readiness of the system for routine operations/utilization.
This report contains the results of a series of on‐orbit tests properly designed to verify that all elements of the system (platform, payload and ground segment) are performing within the specified performance parameters. This report shall include the results of the platform test campaign, the outcomes of the calibration/validation campaign on the payload system as well as the evidence that the data products are compliant with the initial specifications.
In case of a Pilot Phase to be carried out after the successful completion of the IOCR, the In-Orbit Commissioning Report shall be updated with the results of the Validation Campaign, in accordance to the plan in S.TE16.</t>
  </si>
  <si>
    <t>Post-flight Analysis Report</t>
  </si>
  <si>
    <t>PFAR</t>
  </si>
  <si>
    <t xml:space="preserve">Validation Plan </t>
  </si>
  <si>
    <t>VP</t>
  </si>
  <si>
    <t>With Validation Activities  (a Pilot with the users/customers e.g. providing them L2/L3/L4 data products and getting their feedback)  after the end of the commisioning phase (e.g. at IOCR)                                                                                                                                                1) Describe the entities involved in the operational use of the product (e.g. users/customers), at CDR
2) identify their role during the validation activities (a confirmation from them of their agreement to participate shall be provided in the proposal), at CDR
3) describe the approach to evaluate the success of the validation activities (e.g. identify measurable KPIs derived from on agreed validation activities objectives) at IOCR and start the pilot activities
4)Results of the validation activities, Intermediate reports shall be delivered on a weekly basis during the pilot (validation) activity providing visibility on the measures of the agreed KPIs (usually gathered from/with users) at FR</t>
  </si>
  <si>
    <t>Product Assurance</t>
  </si>
  <si>
    <t>Quality Assurance Plan</t>
  </si>
  <si>
    <t>QAP</t>
  </si>
  <si>
    <t>ECSS-Q-ST-10C, Annex A</t>
  </si>
  <si>
    <t>Also available at TEC-SY/129/2013/SPD/RW</t>
  </si>
  <si>
    <t>Critical Item List</t>
  </si>
  <si>
    <t>CIL</t>
  </si>
  <si>
    <t>ECSS-Q-ST-10-04C, Annex A</t>
  </si>
  <si>
    <t>Configuration Item Data List</t>
  </si>
  <si>
    <t>CIDL</t>
  </si>
  <si>
    <t>ECSS-M-ST-40C, Annex C</t>
  </si>
  <si>
    <t>As-built Configuration List</t>
  </si>
  <si>
    <t>ABCL</t>
  </si>
  <si>
    <t>ECSS-M-ST-40C, Annex D</t>
  </si>
  <si>
    <t>Qualification Status List</t>
  </si>
  <si>
    <t>QSL</t>
  </si>
  <si>
    <t>ECSS-Q-ST-10C, Annex B</t>
  </si>
  <si>
    <t>Cleanliness and contamination control plan</t>
  </si>
  <si>
    <t>CCCP</t>
  </si>
  <si>
    <t>ECSS-Q-ST-70-01C, Annex B</t>
  </si>
  <si>
    <t>Worst-Case Analysis</t>
  </si>
  <si>
    <t>WCA</t>
  </si>
  <si>
    <t>ECSS-Q-ST-30C, Annex J</t>
  </si>
  <si>
    <t>Safety analysis</t>
  </si>
  <si>
    <t xml:space="preserve">SA </t>
  </si>
  <si>
    <t>Recommended</t>
  </si>
  <si>
    <t>ECSS-Q-ST-40C, Annex C</t>
  </si>
  <si>
    <t>Radiation analysis</t>
  </si>
  <si>
    <t>RA</t>
  </si>
  <si>
    <t>ECSS-Q-ST-60-15C, Annex B</t>
  </si>
  <si>
    <t>Request For Deviation</t>
  </si>
  <si>
    <t>RFD</t>
  </si>
  <si>
    <t>As needed</t>
  </si>
  <si>
    <t>ECSS-M-ST-40C, Annex I</t>
  </si>
  <si>
    <t>Request For Waiver</t>
  </si>
  <si>
    <t>RFW</t>
  </si>
  <si>
    <t>ECSS-M-ST-40C, Annex J</t>
  </si>
  <si>
    <t>Non-Conformance Report</t>
  </si>
  <si>
    <t>NCR</t>
  </si>
  <si>
    <t>Within 48 hours of occurrence</t>
  </si>
  <si>
    <t>ECSS-Q-ST-10-09C, Annex A</t>
  </si>
  <si>
    <t>End-Item Data Package</t>
  </si>
  <si>
    <t>EIDP</t>
  </si>
  <si>
    <t>ECSS-Q-ST-20C, Annex B
ECSS-Q-ST-20C, Annex C
ECSS-Q-ST-20C, Annex D</t>
  </si>
  <si>
    <t>Single Event Phenomena Rates Calculation</t>
  </si>
  <si>
    <t>SEPRC</t>
  </si>
  <si>
    <t>RFD / RFW List</t>
  </si>
  <si>
    <t>RFD-RFW</t>
  </si>
  <si>
    <t>Software</t>
  </si>
  <si>
    <t>S.SW1</t>
  </si>
  <si>
    <t>Software Configuration File</t>
  </si>
  <si>
    <t>SCF</t>
  </si>
  <si>
    <t>ECSS-M-ST-40C, Annex E</t>
  </si>
  <si>
    <t>If applicable.</t>
  </si>
  <si>
    <t>S.SW2</t>
  </si>
  <si>
    <t>Software Product Assurance Plan</t>
  </si>
  <si>
    <t>SPAP</t>
  </si>
  <si>
    <t>ECSS-Q-ST-80C, Annex B</t>
  </si>
  <si>
    <t>S.SW3</t>
  </si>
  <si>
    <t>Software Requirements Specification</t>
  </si>
  <si>
    <t>SRS</t>
  </si>
  <si>
    <t>ECSS-E-ST-40C, Annex D</t>
  </si>
  <si>
    <t>S.SW4</t>
  </si>
  <si>
    <t>Software Interface Control Document</t>
  </si>
  <si>
    <t>SICD</t>
  </si>
  <si>
    <t>ECSS-E-ST-40C, Annex E</t>
  </si>
  <si>
    <t>S.SW5</t>
  </si>
  <si>
    <t>Software Design Document</t>
  </si>
  <si>
    <t>SDD</t>
  </si>
  <si>
    <t>ECSS-E-ST-40C, Annex F</t>
  </si>
  <si>
    <t>S.SW6</t>
  </si>
  <si>
    <t>Software Release Document</t>
  </si>
  <si>
    <t>SrelD</t>
  </si>
  <si>
    <t>ECSS-E-ST-40C, Annex G</t>
  </si>
  <si>
    <t>S.SW7</t>
  </si>
  <si>
    <t>Software User Manual</t>
  </si>
  <si>
    <t>SUM</t>
  </si>
  <si>
    <t>ECSS-E-ST-40C, Annex H</t>
  </si>
  <si>
    <t>S.SW8</t>
  </si>
  <si>
    <t>Software Verification Plan</t>
  </si>
  <si>
    <t>SVerP</t>
  </si>
  <si>
    <t>ECSS-E-ST-40C, Annex I</t>
  </si>
  <si>
    <t>S.SW9</t>
  </si>
  <si>
    <t>Software Validation Plan</t>
  </si>
  <si>
    <t>SValP</t>
  </si>
  <si>
    <t>ECSS-E-ST-40C, Annex J</t>
  </si>
  <si>
    <t>S.SW10</t>
  </si>
  <si>
    <t>Software Unit or Integration Test Plan</t>
  </si>
  <si>
    <t>SUITP</t>
  </si>
  <si>
    <t>ECSS-E-ST-40C, Annex K</t>
  </si>
  <si>
    <t>S.SW11</t>
  </si>
  <si>
    <t>Software Validation Specification</t>
  </si>
  <si>
    <t>SVS</t>
  </si>
  <si>
    <t>ECSS-E-ST-40C, Annex L</t>
  </si>
  <si>
    <t>S.SW12</t>
  </si>
  <si>
    <t>Software Verification Report</t>
  </si>
  <si>
    <t>SVR</t>
  </si>
  <si>
    <t>ECSS-E-ST-40C, Annex M</t>
  </si>
  <si>
    <t>S.SW13</t>
  </si>
  <si>
    <t>Software Validation Report</t>
  </si>
  <si>
    <t>SVAR</t>
  </si>
  <si>
    <t>Software Development Plan</t>
  </si>
  <si>
    <t>ECSS-E-ST-40C, Annex O</t>
  </si>
  <si>
    <t>S.SW14</t>
  </si>
  <si>
    <t>Software Configuration Management Plan</t>
  </si>
  <si>
    <t>SCMP</t>
  </si>
  <si>
    <t>S.SW15</t>
  </si>
  <si>
    <t xml:space="preserve">Software Reuse File </t>
  </si>
  <si>
    <t>SRF</t>
  </si>
  <si>
    <t>The Software Reuse File, if relevant, shall contain an analysis of existing software intended to be  reused. The SRF shall be composed of the following two sections: Section 1, dedicated to present the analysis carried out to decide about the reuse (or not) of existing software taking into account the technical, operational and commercial requirements of the project. Furthermore the analysis shall cover the way the reused software will be embedded and/or integrated with the software to be developed in the project. The reused software shall be described in accordance with the information listed below (SRF List).
Section 2, to characterize the deliverable software in terms of its constituent elements and the associated licensing schemes. The deliverable software (i.e. including developed and existing reused software) shall be described in accordance with the information listed below (SRF List):
•	software item name and main features;
•	developer name;
•	considered version and list of components;
•	licensing conditions; e.g. industrial property and exportability constraints, if any;
•	implementation  language;
•	development and execution environment (e.g. platform, operating system);
•	applicable dispositions for warranty, maintenance, installation and training;
•	commercial software necessary for software execution, if any;
•	size of the software (e.g. number of source code lines, and size of the executable code)</t>
  </si>
  <si>
    <t>MTR</t>
  </si>
  <si>
    <t>TRB</t>
  </si>
  <si>
    <t>EQSR</t>
  </si>
  <si>
    <t>QR</t>
  </si>
  <si>
    <t>MRR</t>
  </si>
  <si>
    <t>PAR</t>
  </si>
  <si>
    <t>AR</t>
  </si>
  <si>
    <t>CRR</t>
  </si>
  <si>
    <t>SAT</t>
  </si>
  <si>
    <t>Monthly and at each progress meeting</t>
  </si>
  <si>
    <t xml:space="preserve">A concise monthly progress report will be provided to the Agency within before the end of  each month. </t>
  </si>
  <si>
    <t>Technical Requirements Specification/ 
Product Specification</t>
  </si>
  <si>
    <t>TRS</t>
  </si>
  <si>
    <t>ECSS-E-ST-10-06C, Annex A</t>
  </si>
  <si>
    <t>For lower levels as well, if applicable. May be merged with S.EN1</t>
  </si>
  <si>
    <t>Requirements Traceability Matrix</t>
  </si>
  <si>
    <t>RTM</t>
  </si>
  <si>
    <t>ECSS-E-ST-10C, Annex N</t>
  </si>
  <si>
    <t>If applicable. May be merged with S.EN2</t>
  </si>
  <si>
    <t>Verification Control Document</t>
  </si>
  <si>
    <t>VCD</t>
  </si>
  <si>
    <t>ECSS-E-ST-10-02C, Annex B</t>
  </si>
  <si>
    <t>May be merged with S.EN2</t>
  </si>
  <si>
    <t>Compliance Matrix to Technical Specification</t>
  </si>
  <si>
    <t>CMTS</t>
  </si>
  <si>
    <t>Design Verification Compliance Matrix</t>
  </si>
  <si>
    <t>DVCM</t>
  </si>
  <si>
    <t>Specification tree</t>
  </si>
  <si>
    <t>ST</t>
  </si>
  <si>
    <t>ECSS-E-ST-10C, Annex J</t>
  </si>
  <si>
    <t>Design Definition File</t>
  </si>
  <si>
    <t>DDF</t>
  </si>
  <si>
    <t>ECSS-E-ST-10C, Annex G</t>
  </si>
  <si>
    <t>Design Justification File</t>
  </si>
  <si>
    <t>DJF</t>
  </si>
  <si>
    <t>ECSS-E-ST-10C, Annex K</t>
  </si>
  <si>
    <t>Part drawings</t>
  </si>
  <si>
    <t>PD</t>
  </si>
  <si>
    <t>May be available for on-site review only.</t>
  </si>
  <si>
    <t>Assembly drawings</t>
  </si>
  <si>
    <t>AD</t>
  </si>
  <si>
    <t>Interface Control Document</t>
  </si>
  <si>
    <t>ECSS-E-ST-10-24C, Annex C</t>
  </si>
  <si>
    <t>User Manual</t>
  </si>
  <si>
    <t>UM</t>
  </si>
  <si>
    <t>ECSS-E-ST-10C, Annex P</t>
  </si>
  <si>
    <t>Trade-Off Report</t>
  </si>
  <si>
    <t>TOR</t>
  </si>
  <si>
    <t>ECSS-E-ST-10C, Annex L</t>
  </si>
  <si>
    <t>Performance Analyses</t>
  </si>
  <si>
    <t>PA</t>
  </si>
  <si>
    <t>ECSS-E-ST-10C, Annex Q</t>
  </si>
  <si>
    <t>For instance: worst-case performance, power budget, leakage, gauging, sloshing, motorization, kinematics. May be merged with S.EN9 in one single document.</t>
  </si>
  <si>
    <t>Environmental Analyses</t>
  </si>
  <si>
    <t>EA</t>
  </si>
  <si>
    <t>For instance: thermal, mechanical, thermo-elastic, fatigue, fracture, EMC, ESD, venting, plume effects, corona. May be merged with S.EN9 in one single document.</t>
  </si>
  <si>
    <t>Mathematical Models</t>
  </si>
  <si>
    <t>MM</t>
  </si>
  <si>
    <t>ECSS-E-ST-31C, Annex B for thermal</t>
  </si>
  <si>
    <t>E.g. performance, thermal, mechanical.</t>
  </si>
  <si>
    <t>ECSS-E-ST-32C, Annex A for CAD</t>
  </si>
  <si>
    <t>ECSS-E-ST-32C, Annex I for mechanical</t>
  </si>
  <si>
    <t>ECSS-E-ST-35C Annex I for propulsion</t>
  </si>
  <si>
    <t>ECSS-E-ST-60-20C, Annex A for star sensor</t>
  </si>
  <si>
    <t>Satellite level accommodation report</t>
  </si>
  <si>
    <t>SLAR</t>
  </si>
  <si>
    <t>For Flying Items: for instance, accommodation studies, design modifications performed to accommodate the innovative product, any hardware specifically required for accommodation purposes and satellite level AIT, specific activities related to the innovative product during the AIT and launch campaigns.</t>
  </si>
  <si>
    <t>Statement of compliance to the Specifications</t>
  </si>
  <si>
    <t>SCS</t>
  </si>
  <si>
    <t>Applicable only if multiple specifications are used.</t>
  </si>
  <si>
    <t>Technical Budgets</t>
  </si>
  <si>
    <t>TB</t>
  </si>
  <si>
    <t>ECSS-E-ST-10C, Annex I</t>
  </si>
  <si>
    <t>May be merged with Design Definition File</t>
  </si>
  <si>
    <t>Assembly, Integration and Test Plan</t>
  </si>
  <si>
    <t>AITP</t>
  </si>
  <si>
    <t>Test Specification</t>
  </si>
  <si>
    <t>TSPE</t>
  </si>
  <si>
    <t>Test procedures may be available for on-site review only.</t>
  </si>
  <si>
    <t>Test Procedure</t>
  </si>
  <si>
    <t>TPRO</t>
  </si>
  <si>
    <t>Test Report</t>
  </si>
  <si>
    <t>TRPT</t>
  </si>
  <si>
    <t>AIT report</t>
  </si>
  <si>
    <t>AITR</t>
  </si>
  <si>
    <t>Satellite AIT report</t>
  </si>
  <si>
    <t>SAITR</t>
  </si>
  <si>
    <t xml:space="preserve">with flight opportunity </t>
  </si>
  <si>
    <t>In-Orbit Test plan</t>
  </si>
  <si>
    <t>IOTP</t>
  </si>
  <si>
    <t>IOT report</t>
  </si>
  <si>
    <t>IOTR</t>
  </si>
  <si>
    <t>In-orbit operation data gathering plan</t>
  </si>
  <si>
    <t>IOODGP</t>
  </si>
  <si>
    <t>In-orbit operation data report</t>
  </si>
  <si>
    <t>IODR</t>
  </si>
  <si>
    <t>With Validation Activities  (a Pilot with the users/customers e.g. providing them L2/L3/L4 data products and getting their feedback)  after the end of the commisioning phase (e.g. at IOCR)                                                                                                                                                1) Describe the entities involved in the operational use of the product (e.g. users/customers), at CDR
2) identify their role during the validation activities (a confirmation from them of their agreement to participate shall be provided in the proposal), at CDR
3) describe the approach to evaluate the success of the validation activities (e.g. identify measurable KPIs derived from on agreed validation activities objectives) at CRR or SAT and start the pilot activities
4)Results of the validation activities, Intermediate reports shall be delivered on a weekly basis during the pilot (validation) activity providing visibility on the measures of the agreed KPIs (usually gathered from/with users) at FR</t>
  </si>
  <si>
    <t>ECSS-Q-ST-20C, Annex A</t>
  </si>
  <si>
    <t>To be included in S.PA27 at AR. Required at TRR only for QM, PFM or FM.</t>
  </si>
  <si>
    <t>Manufacturing and inspection flow chart</t>
  </si>
  <si>
    <t>ECSS-Q-ST-20C, Req. 5.5.1a – 5.5.1e</t>
  </si>
  <si>
    <t>Includes MIP / KIP List (List of Inspections).</t>
  </si>
  <si>
    <t>Declared Materials List</t>
  </si>
  <si>
    <t>DML</t>
  </si>
  <si>
    <t xml:space="preserve">ECSS-Q-ST-70C, Annex A </t>
  </si>
  <si>
    <t>Declared Mechanical Parts List</t>
  </si>
  <si>
    <t>DMPL</t>
  </si>
  <si>
    <t>ECSS-Q-ST-70C, Annex B</t>
  </si>
  <si>
    <t>May be merged with S.PA7</t>
  </si>
  <si>
    <t>Declared Processes List</t>
  </si>
  <si>
    <t>DPL</t>
  </si>
  <si>
    <t>ECSS-Q-ST-70C, Annex C</t>
  </si>
  <si>
    <t>Declared Components List</t>
  </si>
  <si>
    <t>DCL</t>
  </si>
  <si>
    <t>ECSS-Q-ST-60C, Annex B</t>
  </si>
  <si>
    <t>Part Approval Document</t>
  </si>
  <si>
    <t>PAD</t>
  </si>
  <si>
    <t>ECSS-Q-ST-60C, Annex D</t>
  </si>
  <si>
    <t>PAD only required as defined in the Product Quality Requirements.</t>
  </si>
  <si>
    <t>If required Product Quality Requirements.</t>
  </si>
  <si>
    <t>Failure Mode Effects and Criticality analysis</t>
  </si>
  <si>
    <t>FMECA</t>
  </si>
  <si>
    <t>ECSS-Q-ST-30-02C, Annex A</t>
  </si>
  <si>
    <t>Reliability assessment report</t>
  </si>
  <si>
    <t>RAR</t>
  </si>
  <si>
    <t>ECSS-Q-ST-30C, Annex E</t>
  </si>
  <si>
    <t>Availability analysis</t>
  </si>
  <si>
    <t>AA</t>
  </si>
  <si>
    <t>ECSS-Q-ST-30-09C, Req. 6.4</t>
  </si>
  <si>
    <t>May be merged with S.PA15</t>
  </si>
  <si>
    <t>Maintainability analysis</t>
  </si>
  <si>
    <t>MA</t>
  </si>
  <si>
    <t>ECSS-Q-ST-30C, Annex H</t>
  </si>
  <si>
    <t>Part stress analysis</t>
  </si>
  <si>
    <t>PSA</t>
  </si>
  <si>
    <t>ECSS-Q-ST-30-11C</t>
  </si>
  <si>
    <t>If applicable</t>
  </si>
  <si>
    <t xml:space="preserve">RA </t>
  </si>
  <si>
    <t>May be merged with S.EN9</t>
  </si>
  <si>
    <t>To be delivered when raised.</t>
  </si>
  <si>
    <t>A Non-conformance Review Board (NRB) has to be held subsequently to any NCR. The corresponding NRB report shall be delivered after NCR closure.</t>
  </si>
  <si>
    <t>ECSS-Q-ST-20C, Annex B</t>
  </si>
  <si>
    <t>Template of EIDP may be released at CDR for review.</t>
  </si>
  <si>
    <t>X</t>
  </si>
  <si>
    <t>ECSS-Q-ST-20C, Annex C</t>
  </si>
  <si>
    <t>ECSS-Q-ST-20C, Annex D</t>
  </si>
  <si>
    <t>Handling, Packing, Storage, and Transportation</t>
  </si>
  <si>
    <t>HPST</t>
  </si>
  <si>
    <t>Status list of all RFW / RFD.</t>
  </si>
  <si>
    <t>Yes, If applicable</t>
  </si>
  <si>
    <t>To be delivered in the cycle? (yes, yes, if applicable, no)</t>
  </si>
  <si>
    <t>FAT</t>
  </si>
  <si>
    <t>Monthly in the MPR and at each progress meeting</t>
  </si>
  <si>
    <t>Monthly</t>
  </si>
  <si>
    <t>Requirement Document</t>
  </si>
  <si>
    <t>RD</t>
  </si>
  <si>
    <t>Design Document</t>
  </si>
  <si>
    <t>DD</t>
  </si>
  <si>
    <t>Verification Document</t>
  </si>
  <si>
    <t>VD</t>
  </si>
  <si>
    <t>Validation Plan</t>
  </si>
  <si>
    <t>With Validation Activities                                                                                                                                                     1) Describe the entities involved in the operational use of the product (e.g. users/customers), at CDR
2) identify their role during the validation activities (a confirmation from them of their agreement to participate shall be provided in the proposal), at CDR
3) describe the approach to evaluate the success of the validation activities (e.g. identify measurable KPIs derived from on agreed validation activities objectives) at FAT or SAT
4)Results of the validation activities, Intermediate reports shall be delivered on a weekly basis during the pilot (validation) activity providing visibility on the measures of the agreed KPIs (usually gathered from/with users) at FR</t>
  </si>
  <si>
    <t>Quality Asssurance Plan</t>
  </si>
  <si>
    <t>Software Reuse File</t>
  </si>
  <si>
    <t>Test Plan and Procedure at CDR; Test reports at FAT and at SAT</t>
  </si>
  <si>
    <t>KO</t>
  </si>
  <si>
    <t>Final De-Risking Report</t>
  </si>
  <si>
    <t>FDRR</t>
  </si>
  <si>
    <t>The Final De-Risking Report shall include a summary of the performed activities and the main achievements reached during the project. In particular, be sure to include these information:
- summary of performed activities in the de-risking
- summary of accomplished results
- technical/business rational to proceed or not with a Product  Development
Please reach out to your TO, in case of doubts about the content of the report.</t>
  </si>
  <si>
    <t>Daniele Romagnoli</t>
  </si>
  <si>
    <t>Added AWP and MoM to the KO event for all segments</t>
  </si>
  <si>
    <t>VERSION</t>
  </si>
  <si>
    <t>ORIGINATOR</t>
  </si>
  <si>
    <t>CHANGE DESCRIPTION</t>
  </si>
  <si>
    <t>DATE</t>
  </si>
  <si>
    <t>InCubed Team</t>
  </si>
  <si>
    <t>InCubed3 New Call release:
- Added the E2E sheet, the Payload sheet and the Platform sheet.
- Unified Data Segment and Ground Segment</t>
  </si>
  <si>
    <t xml:space="preserve">Requirements Document </t>
  </si>
  <si>
    <t xml:space="preserve">Payload Design Report </t>
  </si>
  <si>
    <t>Use only paragraph 2 of the RD template (2. User/Customer Needs and Requirements).</t>
  </si>
  <si>
    <t xml:space="preserve">Payload Development Plan </t>
  </si>
  <si>
    <t>Payload User Manual</t>
  </si>
  <si>
    <t>PUM</t>
  </si>
  <si>
    <t>Payload Test Procedures</t>
  </si>
  <si>
    <t>This document must include also engeneering approach and model philosophy</t>
  </si>
  <si>
    <t>Relevant procedures for all the engineering models specified in PDP (Payload Development Plan)</t>
  </si>
  <si>
    <t>Yes, under ESA request</t>
  </si>
  <si>
    <t>PDP</t>
  </si>
  <si>
    <t>PTP</t>
  </si>
  <si>
    <t>Payload Test Reports</t>
  </si>
  <si>
    <t>PTR</t>
  </si>
  <si>
    <t>Test reports of the procedures in PTP (Payload Test Procedures)</t>
  </si>
  <si>
    <t xml:space="preserve">Verification Control Matrix </t>
  </si>
  <si>
    <t>Payload Integration Logbook</t>
  </si>
  <si>
    <t>This document includes Design Justification, Environmental Design Specification, Mechanical, Thermal Analysis, Power and Data Analysis, and Electronics Architecture</t>
  </si>
  <si>
    <t>Payload Design Trade-Off Analysis</t>
  </si>
  <si>
    <t>PDTOA</t>
  </si>
  <si>
    <t>ECSS-E-ST-10-03C Rev.1 – Testing</t>
  </si>
  <si>
    <t>ECSS-E-ST-10-03C Rev.1 – Testing, Annex C</t>
  </si>
  <si>
    <t>Q/AR</t>
  </si>
  <si>
    <t>Yes, if needed</t>
  </si>
  <si>
    <t>PILB</t>
  </si>
  <si>
    <t>This document must include the justificaiton for each requirement and traceability with UCNR.</t>
  </si>
  <si>
    <t>https://forms.office.com/e/LxmCTwbkHk</t>
  </si>
  <si>
    <t>Socio-Economic Impact Questionnaire</t>
  </si>
  <si>
    <t>Payload AIT Plan</t>
  </si>
  <si>
    <t>PAITP</t>
  </si>
  <si>
    <t>Including Software Configuration File, if applicable.</t>
  </si>
  <si>
    <t xml:space="preserve">Subsystem/Unit Design Report </t>
  </si>
  <si>
    <t>Subsystem/Unit Design Trade-Off Analysis</t>
  </si>
  <si>
    <t xml:space="preserve">Subsystem/Unit Development Plan </t>
  </si>
  <si>
    <t xml:space="preserve">Subsystem/Unit-Platform Interface Control Document </t>
  </si>
  <si>
    <t>Subsystem/Unit User Manual</t>
  </si>
  <si>
    <t>Subsystem/Unit AIT Plan</t>
  </si>
  <si>
    <t>Subsystem/Unit Test Procedures</t>
  </si>
  <si>
    <t>Subsystem/Unit Test Reports</t>
  </si>
  <si>
    <t>Subsystem/Unit Integration Logbook</t>
  </si>
  <si>
    <t>TP</t>
  </si>
  <si>
    <t>TR</t>
  </si>
  <si>
    <t>ILB</t>
  </si>
  <si>
    <t>DR</t>
  </si>
  <si>
    <t>TOA</t>
  </si>
  <si>
    <t>DP</t>
  </si>
  <si>
    <t>Relevant procedures for all the engineering models specified in DP (Development Plan)</t>
  </si>
  <si>
    <t>Test reports of the procedures in TP (Test Procedures)</t>
  </si>
  <si>
    <t>Payload Calibration and Validation Plan</t>
  </si>
  <si>
    <t>PCVP</t>
  </si>
  <si>
    <t>Payload Performance Analysis</t>
  </si>
  <si>
    <t>PPA</t>
  </si>
  <si>
    <t>Payload Functional, Performance &amp; Mathematical Models</t>
  </si>
  <si>
    <t>PFPMM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</si>
</sst>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sz val="11"/>
      <color theme="4"/>
      <name val="Calibri"/>
      <family val="2"/>
      <scheme val="minor"/>
    </font>
    <font>
      <sz val="11"/>
      <color rgb="FF000000"/>
      <name val="Calibri"/>
      <family val="2"/>
      <scheme val="minor"/>
    </font>
    <font>
      <sz val="11"/>
      <name val="Calibri"/>
      <family val="2"/>
      <scheme val="minor"/>
    </font>
    <font>
      <sz val="8"/>
      <name val="Calibri"/>
      <family val="2"/>
      <scheme val="minor"/>
    </font>
    <font>
      <sz val="11"/>
      <color rgb="FF006100"/>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000000"/>
      </patternFill>
    </fill>
    <fill>
      <patternFill patternType="solid">
        <fgColor theme="5" tint="0.39997558519241921"/>
        <bgColor indexed="64"/>
      </patternFill>
    </fill>
    <fill>
      <patternFill patternType="solid">
        <fgColor rgb="FFFFC000"/>
        <bgColor indexed="64"/>
      </patternFill>
    </fill>
    <fill>
      <patternFill patternType="solid">
        <fgColor rgb="FFC6EFCE"/>
      </patternFill>
    </fill>
  </fills>
  <borders count="3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bottom style="thin">
        <color theme="0"/>
      </bottom>
      <diagonal/>
    </border>
    <border>
      <left/>
      <right/>
      <top style="thin">
        <color auto="1"/>
      </top>
      <bottom style="thin">
        <color theme="0"/>
      </bottom>
      <diagonal/>
    </border>
    <border>
      <left/>
      <right style="thin">
        <color auto="1"/>
      </right>
      <top style="thin">
        <color auto="1"/>
      </top>
      <bottom style="thin">
        <color auto="1"/>
      </bottom>
      <diagonal/>
    </border>
    <border>
      <left style="thin">
        <color auto="1"/>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right/>
      <top/>
      <bottom style="thin">
        <color auto="1"/>
      </bottom>
      <diagonal/>
    </border>
    <border>
      <left style="thin">
        <color theme="0"/>
      </left>
      <right/>
      <top/>
      <bottom style="thin">
        <color auto="1"/>
      </bottom>
      <diagonal/>
    </border>
    <border>
      <left style="thin">
        <color theme="0"/>
      </left>
      <right/>
      <top style="thin">
        <color theme="0"/>
      </top>
      <bottom style="thin">
        <color auto="1"/>
      </bottom>
      <diagonal/>
    </border>
    <border>
      <left style="thin">
        <color theme="0"/>
      </left>
      <right style="thin">
        <color theme="0"/>
      </right>
      <top style="thin">
        <color theme="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theme="0"/>
      </top>
      <bottom style="thin">
        <color auto="1"/>
      </bottom>
      <diagonal/>
    </border>
    <border>
      <left style="thin">
        <color auto="1"/>
      </left>
      <right/>
      <top style="thin">
        <color theme="0"/>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style="thin">
        <color theme="0"/>
      </left>
      <right style="thin">
        <color auto="1"/>
      </right>
      <top/>
      <bottom style="thin">
        <color auto="1"/>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1"/>
      </right>
      <top style="thin">
        <color auto="1"/>
      </top>
      <bottom/>
      <diagonal/>
    </border>
    <border>
      <left style="thin">
        <color auto="1"/>
      </left>
      <right/>
      <top/>
      <bottom style="thin">
        <color theme="0"/>
      </bottom>
      <diagonal/>
    </border>
    <border>
      <left/>
      <right style="thin">
        <color auto="1"/>
      </right>
      <top/>
      <bottom style="thin">
        <color theme="0"/>
      </bottom>
      <diagonal/>
    </border>
    <border>
      <left style="thin">
        <color auto="1"/>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0" fontId="9" fillId="9" borderId="0" applyNumberFormat="0" applyBorder="0" applyAlignment="0" applyProtection="0"/>
  </cellStyleXfs>
  <cellXfs count="154">
    <xf numFmtId="0" fontId="0" fillId="0" borderId="0" xfId="0"/>
    <xf numFmtId="0" fontId="1" fillId="3" borderId="3" xfId="0" applyFont="1" applyFill="1" applyBorder="1" applyAlignment="1">
      <alignment horizontal="center" vertical="center" wrapText="1"/>
    </xf>
    <xf numFmtId="0" fontId="1" fillId="4" borderId="11" xfId="0" applyFont="1" applyFill="1" applyBorder="1" applyAlignment="1">
      <alignment vertical="center" wrapText="1"/>
    </xf>
    <xf numFmtId="0" fontId="1" fillId="3" borderId="3" xfId="0" applyFont="1" applyFill="1" applyBorder="1" applyAlignment="1">
      <alignment vertical="center" wrapText="1"/>
    </xf>
    <xf numFmtId="0" fontId="1" fillId="4" borderId="18" xfId="0" applyFont="1" applyFill="1" applyBorder="1" applyAlignment="1">
      <alignment vertical="center" wrapText="1"/>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0" fontId="0" fillId="3" borderId="3" xfId="0" applyFill="1"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 fillId="0" borderId="1" xfId="1" applyBorder="1" applyAlignment="1">
      <alignment horizontal="left" vertical="center" wrapText="1"/>
    </xf>
    <xf numFmtId="0" fontId="0" fillId="5" borderId="3" xfId="0" applyFill="1" applyBorder="1" applyAlignment="1">
      <alignment vertical="center" wrapText="1"/>
    </xf>
    <xf numFmtId="0" fontId="0" fillId="5" borderId="20" xfId="0" applyFill="1" applyBorder="1" applyAlignment="1">
      <alignment vertical="center" wrapText="1"/>
    </xf>
    <xf numFmtId="0" fontId="3" fillId="0" borderId="6" xfId="1" applyBorder="1" applyAlignment="1">
      <alignment vertical="center" wrapText="1"/>
    </xf>
    <xf numFmtId="0" fontId="0" fillId="0" borderId="6" xfId="0" applyBorder="1" applyAlignment="1">
      <alignment vertical="center" wrapText="1"/>
    </xf>
    <xf numFmtId="0" fontId="0" fillId="0" borderId="6" xfId="0" applyBorder="1" applyAlignment="1">
      <alignment horizontal="left" vertical="center" wrapText="1"/>
    </xf>
    <xf numFmtId="0" fontId="1" fillId="4" borderId="6" xfId="0" applyFont="1" applyFill="1" applyBorder="1" applyAlignment="1">
      <alignment vertical="center" wrapText="1"/>
    </xf>
    <xf numFmtId="0" fontId="1" fillId="4" borderId="3" xfId="0" applyFont="1" applyFill="1" applyBorder="1" applyAlignment="1">
      <alignment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left" vertical="center" wrapText="1"/>
    </xf>
    <xf numFmtId="0" fontId="3" fillId="0" borderId="19" xfId="1" applyBorder="1" applyAlignment="1">
      <alignment horizontal="left" vertical="center" wrapText="1"/>
    </xf>
    <xf numFmtId="0" fontId="0" fillId="0" borderId="20" xfId="0" applyBorder="1" applyAlignment="1">
      <alignment vertical="center" wrapText="1"/>
    </xf>
    <xf numFmtId="0" fontId="0" fillId="3" borderId="3" xfId="0" applyFill="1" applyBorder="1" applyAlignment="1">
      <alignment vertical="center" wrapText="1"/>
    </xf>
    <xf numFmtId="0" fontId="0" fillId="0" borderId="3" xfId="0" applyBorder="1" applyAlignment="1">
      <alignment vertical="center" wrapText="1"/>
    </xf>
    <xf numFmtId="0" fontId="3" fillId="0" borderId="1" xfId="1" applyBorder="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0" fontId="1" fillId="4" borderId="20" xfId="0" applyFont="1" applyFill="1" applyBorder="1" applyAlignment="1">
      <alignment vertical="center" wrapText="1"/>
    </xf>
    <xf numFmtId="0" fontId="4" fillId="0" borderId="20" xfId="0" applyFont="1" applyBorder="1" applyAlignment="1">
      <alignment horizontal="center" vertical="center" wrapText="1"/>
    </xf>
    <xf numFmtId="0" fontId="5" fillId="3" borderId="3" xfId="0" applyFont="1" applyFill="1" applyBorder="1" applyAlignment="1">
      <alignment vertical="center" wrapText="1"/>
    </xf>
    <xf numFmtId="0" fontId="0" fillId="0" borderId="1" xfId="0" applyBorder="1" applyAlignment="1">
      <alignment horizontal="left" vertical="center" wrapText="1"/>
    </xf>
    <xf numFmtId="0" fontId="0" fillId="0" borderId="0" xfId="0" applyAlignment="1">
      <alignment wrapText="1"/>
    </xf>
    <xf numFmtId="0" fontId="0" fillId="5" borderId="1" xfId="0" applyFill="1" applyBorder="1" applyAlignment="1">
      <alignment horizontal="center" vertical="center" wrapText="1"/>
    </xf>
    <xf numFmtId="0" fontId="0" fillId="0" borderId="6" xfId="0" applyBorder="1" applyAlignment="1">
      <alignment horizontal="center" vertical="center" wrapText="1"/>
    </xf>
    <xf numFmtId="0" fontId="0" fillId="0" borderId="3" xfId="0" applyBorder="1"/>
    <xf numFmtId="0" fontId="0" fillId="0" borderId="3" xfId="0" applyBorder="1" applyAlignment="1">
      <alignment wrapText="1"/>
    </xf>
    <xf numFmtId="0" fontId="0" fillId="0" borderId="3" xfId="0" applyBorder="1" applyAlignment="1">
      <alignment horizontal="left" vertical="center" wrapText="1"/>
    </xf>
    <xf numFmtId="0" fontId="7" fillId="0" borderId="1" xfId="1"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left" vertical="center" wrapText="1"/>
    </xf>
    <xf numFmtId="0" fontId="6" fillId="6" borderId="20" xfId="0" applyFont="1" applyFill="1" applyBorder="1" applyAlignment="1">
      <alignment vertical="center" wrapText="1"/>
    </xf>
    <xf numFmtId="0" fontId="0" fillId="0" borderId="20"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7" borderId="19" xfId="0" applyFill="1" applyBorder="1" applyAlignment="1">
      <alignment horizontal="center" vertical="center" wrapText="1"/>
    </xf>
    <xf numFmtId="0" fontId="0" fillId="7" borderId="3" xfId="0"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10" xfId="0" applyFont="1" applyFill="1" applyBorder="1" applyAlignment="1">
      <alignment horizontal="left" textRotation="90" wrapText="1"/>
    </xf>
    <xf numFmtId="0" fontId="2" fillId="3"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2" borderId="7" xfId="0" applyFont="1" applyFill="1" applyBorder="1" applyAlignment="1">
      <alignment horizontal="center" textRotation="90"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textRotation="90" wrapText="1"/>
    </xf>
    <xf numFmtId="0" fontId="0" fillId="8" borderId="3" xfId="0" applyFill="1" applyBorder="1" applyAlignment="1">
      <alignment horizontal="center" vertical="center" wrapText="1"/>
    </xf>
    <xf numFmtId="0" fontId="2" fillId="2" borderId="14"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6"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0" borderId="21" xfId="0" applyBorder="1" applyAlignment="1">
      <alignment horizontal="center" vertical="center" wrapText="1"/>
    </xf>
    <xf numFmtId="0" fontId="1" fillId="4" borderId="1" xfId="0" applyFont="1" applyFill="1" applyBorder="1" applyAlignment="1">
      <alignment horizontal="center" vertical="center" wrapText="1"/>
    </xf>
    <xf numFmtId="0" fontId="0" fillId="0" borderId="22" xfId="0" applyBorder="1" applyAlignment="1">
      <alignment horizontal="center" vertical="center" wrapText="1"/>
    </xf>
    <xf numFmtId="0" fontId="7" fillId="5" borderId="20" xfId="2" applyFont="1" applyFill="1" applyBorder="1" applyAlignment="1">
      <alignment vertical="center" wrapText="1"/>
    </xf>
    <xf numFmtId="0" fontId="7" fillId="5" borderId="1" xfId="2" applyFont="1" applyFill="1" applyBorder="1" applyAlignment="1">
      <alignment horizontal="left" vertical="center" wrapText="1"/>
    </xf>
    <xf numFmtId="0" fontId="7" fillId="5" borderId="1" xfId="2" applyFont="1" applyFill="1" applyBorder="1" applyAlignment="1">
      <alignment vertical="center" wrapText="1"/>
    </xf>
    <xf numFmtId="0" fontId="0" fillId="0" borderId="19" xfId="0" applyBorder="1" applyAlignment="1">
      <alignment wrapText="1"/>
    </xf>
    <xf numFmtId="0" fontId="0" fillId="0" borderId="0" xfId="0" applyAlignment="1">
      <alignment horizontal="center" vertical="center"/>
    </xf>
    <xf numFmtId="0" fontId="2" fillId="2" borderId="10" xfId="0" applyFont="1" applyFill="1" applyBorder="1" applyAlignment="1">
      <alignment horizontal="center" vertical="center" textRotation="90"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0" fillId="5" borderId="2" xfId="0" applyFill="1" applyBorder="1" applyAlignment="1">
      <alignment horizontal="center" vertical="center" wrapText="1"/>
    </xf>
    <xf numFmtId="0" fontId="3" fillId="0" borderId="1" xfId="1" applyBorder="1" applyAlignment="1">
      <alignment horizontal="center" vertical="center" wrapText="1"/>
    </xf>
    <xf numFmtId="0" fontId="0" fillId="5" borderId="20" xfId="0" applyFill="1" applyBorder="1" applyAlignment="1">
      <alignment horizontal="center" vertical="center" wrapText="1"/>
    </xf>
    <xf numFmtId="0" fontId="3" fillId="0" borderId="6" xfId="1" applyBorder="1" applyAlignment="1">
      <alignment horizontal="center" vertical="center" wrapText="1"/>
    </xf>
    <xf numFmtId="0" fontId="6"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0" fillId="8" borderId="6" xfId="0"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0" xfId="0" applyFont="1" applyFill="1" applyAlignment="1">
      <alignment horizontal="center" vertical="center" wrapText="1"/>
    </xf>
    <xf numFmtId="0" fontId="2" fillId="2" borderId="32" xfId="0" applyFont="1" applyFill="1" applyBorder="1" applyAlignment="1">
      <alignment horizontal="center" vertical="center" textRotation="90" wrapText="1"/>
    </xf>
    <xf numFmtId="0" fontId="0" fillId="0" borderId="19" xfId="0" applyBorder="1" applyAlignment="1">
      <alignment horizontal="left" vertical="center" wrapText="1" indent="1"/>
    </xf>
    <xf numFmtId="0" fontId="0" fillId="0" borderId="3" xfId="0" applyBorder="1" applyAlignment="1">
      <alignment horizontal="left" vertical="center" wrapText="1" indent="1"/>
    </xf>
    <xf numFmtId="0" fontId="0" fillId="0" borderId="3" xfId="0" applyBorder="1" applyAlignment="1">
      <alignment horizontal="left" vertical="center" indent="1"/>
    </xf>
    <xf numFmtId="0" fontId="1" fillId="4" borderId="6" xfId="0" applyFont="1" applyFill="1" applyBorder="1" applyAlignment="1">
      <alignment horizontal="left" vertical="center" wrapText="1" indent="1"/>
    </xf>
    <xf numFmtId="0" fontId="0" fillId="0" borderId="6" xfId="0" applyBorder="1" applyAlignment="1">
      <alignment horizontal="left" vertical="center" wrapText="1" indent="1"/>
    </xf>
    <xf numFmtId="0" fontId="6" fillId="0" borderId="6" xfId="0" applyFont="1" applyBorder="1" applyAlignment="1">
      <alignment horizontal="left" vertical="center" wrapText="1" indent="1"/>
    </xf>
    <xf numFmtId="0" fontId="6" fillId="0" borderId="3" xfId="0" applyFont="1" applyBorder="1" applyAlignment="1">
      <alignment horizontal="left" vertical="center" wrapText="1" indent="1"/>
    </xf>
    <xf numFmtId="0" fontId="0" fillId="0" borderId="1" xfId="0" applyBorder="1" applyAlignment="1">
      <alignment horizontal="left" vertical="center" wrapText="1" indent="1"/>
    </xf>
    <xf numFmtId="0" fontId="1" fillId="4" borderId="19" xfId="0" applyFont="1" applyFill="1" applyBorder="1" applyAlignment="1">
      <alignment horizontal="left" vertical="center" wrapText="1" indent="1"/>
    </xf>
    <xf numFmtId="0" fontId="0" fillId="0" borderId="0" xfId="0" applyAlignment="1">
      <alignment horizontal="left" vertical="center" wrapText="1" inden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14" fontId="0" fillId="0" borderId="0" xfId="0" applyNumberFormat="1" applyAlignment="1">
      <alignment horizontal="center" vertical="top"/>
    </xf>
    <xf numFmtId="164" fontId="0" fillId="0" borderId="0" xfId="0" applyNumberFormat="1" applyAlignment="1">
      <alignment horizontal="center" vertical="top"/>
    </xf>
    <xf numFmtId="0" fontId="1" fillId="0" borderId="33" xfId="0" applyFont="1" applyBorder="1" applyAlignment="1">
      <alignment horizontal="center" vertical="center"/>
    </xf>
    <xf numFmtId="0" fontId="1" fillId="0" borderId="34" xfId="0" applyFont="1" applyBorder="1" applyAlignment="1">
      <alignment vertical="center"/>
    </xf>
    <xf numFmtId="0" fontId="1" fillId="0" borderId="34" xfId="0" applyFont="1" applyBorder="1" applyAlignment="1">
      <alignment vertical="center" wrapText="1"/>
    </xf>
    <xf numFmtId="0" fontId="1" fillId="0" borderId="35" xfId="0" applyFont="1" applyBorder="1" applyAlignment="1">
      <alignment horizontal="center" vertical="center"/>
    </xf>
    <xf numFmtId="0" fontId="0" fillId="0" borderId="0" xfId="0" applyAlignment="1">
      <alignment vertical="center"/>
    </xf>
    <xf numFmtId="0" fontId="0" fillId="0" borderId="24" xfId="0"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0" fillId="0" borderId="1" xfId="0" applyBorder="1" applyAlignment="1">
      <alignment horizontal="left" vertical="center" wrapText="1" indent="1"/>
    </xf>
    <xf numFmtId="0" fontId="0" fillId="0" borderId="21" xfId="0" applyBorder="1" applyAlignment="1">
      <alignment horizontal="left" vertical="center" wrapText="1" indent="1"/>
    </xf>
    <xf numFmtId="0" fontId="0" fillId="0" borderId="15" xfId="0" applyBorder="1" applyAlignment="1">
      <alignment horizontal="left" vertical="center" wrapText="1" inden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2" fillId="2" borderId="2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1" fillId="4" borderId="2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15" xfId="0" applyFill="1" applyBorder="1" applyAlignment="1">
      <alignment horizontal="center"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cellXfs>
  <cellStyles count="3">
    <cellStyle name="Good" xfId="2" builtinId="26"/>
    <cellStyle name="Hyperlink" xfId="1" builtinId="8"/>
    <cellStyle name="Normal" xfId="0" builtinId="0"/>
  </cellStyles>
  <dxfs count="1">
    <dxf>
      <border>
        <left style="thin">
          <color auto="1"/>
        </left>
        <right style="thin">
          <color auto="1"/>
        </right>
        <bottom style="thin">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ecss.nl/standard/ecss-m-st-40c-rev-1-configuration-and-information-management/" TargetMode="External"/><Relationship Id="rId18" Type="http://schemas.openxmlformats.org/officeDocument/2006/relationships/hyperlink" Target="http://ecss.nl/standard/ecss-m-st-40c-rev-1-configuration-and-information-management/" TargetMode="External"/><Relationship Id="rId26" Type="http://schemas.openxmlformats.org/officeDocument/2006/relationships/hyperlink" Target="http://ecss.nl/standard/ecss-e-st-40c-software-general-requirements/" TargetMode="External"/><Relationship Id="rId39" Type="http://schemas.openxmlformats.org/officeDocument/2006/relationships/hyperlink" Target="http://ecss.nl/standard/ecss-m-st-40c-rev-1-configuration-and-information-management/" TargetMode="External"/><Relationship Id="rId21" Type="http://schemas.openxmlformats.org/officeDocument/2006/relationships/hyperlink" Target="http://ecss.nl/standard/ecss-q-st-40c-rev-1-safety-15-february-2017/" TargetMode="External"/><Relationship Id="rId34" Type="http://schemas.openxmlformats.org/officeDocument/2006/relationships/hyperlink" Target="http://ecss.nl/standard/ecss-e-st-40c-software-general-requirements/" TargetMode="External"/><Relationship Id="rId42" Type="http://schemas.openxmlformats.org/officeDocument/2006/relationships/hyperlink" Target="http://ecss.nl/standard/ecss-e-st-40c-software-general-requirements/" TargetMode="External"/><Relationship Id="rId7" Type="http://schemas.openxmlformats.org/officeDocument/2006/relationships/hyperlink" Target="http://ecss.nl/standard/ecss-e-st-10-03c-testing/" TargetMode="External"/><Relationship Id="rId2" Type="http://schemas.openxmlformats.org/officeDocument/2006/relationships/hyperlink" Target="http://ecss.nl/standard/ecss-m-st-80c-risk-management/" TargetMode="External"/><Relationship Id="rId16" Type="http://schemas.openxmlformats.org/officeDocument/2006/relationships/hyperlink" Target="http://ecss.nl/standard/ecss-q-st-10c-rev-1-product-assurance-management-15-march-2016/" TargetMode="External"/><Relationship Id="rId20" Type="http://schemas.openxmlformats.org/officeDocument/2006/relationships/hyperlink" Target="http://ecss.nl/standard/ecss-q-st-10-09c-nonconformance-control-system/" TargetMode="External"/><Relationship Id="rId29" Type="http://schemas.openxmlformats.org/officeDocument/2006/relationships/hyperlink" Target="http://ecss.nl/standard/ecss-e-st-40c-software-general-requirements/" TargetMode="External"/><Relationship Id="rId41" Type="http://schemas.openxmlformats.org/officeDocument/2006/relationships/hyperlink" Target="https://incubed.esa.int/list-documents/" TargetMode="External"/><Relationship Id="rId1" Type="http://schemas.openxmlformats.org/officeDocument/2006/relationships/hyperlink" Target="http://ecss.nl/standard/ecss-m-st-40c-rev-1-configuration-and-information-management/" TargetMode="External"/><Relationship Id="rId6" Type="http://schemas.openxmlformats.org/officeDocument/2006/relationships/hyperlink" Target="http://ecss.nl/standard/ecss-e-st-10-03c-testing/" TargetMode="External"/><Relationship Id="rId11" Type="http://schemas.openxmlformats.org/officeDocument/2006/relationships/hyperlink" Target="http://ecss.nl/standard/ecss-e-st-10-03c-testing/" TargetMode="External"/><Relationship Id="rId24" Type="http://schemas.openxmlformats.org/officeDocument/2006/relationships/hyperlink" Target="http://ecss.nl/standard/ecss-q-st-10-04c-critial-item-control/" TargetMode="External"/><Relationship Id="rId32" Type="http://schemas.openxmlformats.org/officeDocument/2006/relationships/hyperlink" Target="http://ecss.nl/standard/ecss-e-st-40c-software-general-requirements/" TargetMode="External"/><Relationship Id="rId37" Type="http://schemas.openxmlformats.org/officeDocument/2006/relationships/hyperlink" Target="http://ecss.nl/standard/ecss-e-st-40c-software-general-requirements/" TargetMode="External"/><Relationship Id="rId40" Type="http://schemas.openxmlformats.org/officeDocument/2006/relationships/hyperlink" Target="https://incubed.esa.int/list-documents/" TargetMode="External"/><Relationship Id="rId5" Type="http://schemas.openxmlformats.org/officeDocument/2006/relationships/hyperlink" Target="http://ecss.nl/standard/ecss-e-st-10-03c-testing/" TargetMode="External"/><Relationship Id="rId15" Type="http://schemas.openxmlformats.org/officeDocument/2006/relationships/hyperlink" Target="http://ecss.nl/standard/ecss-q-st-30c-rev-1-space-product-assurance-dependability-15-february-2017/" TargetMode="External"/><Relationship Id="rId23" Type="http://schemas.openxmlformats.org/officeDocument/2006/relationships/hyperlink" Target="http://ecss.nl/standard/ecss-q-st-60-15c-radiation-hardness-assurance-eee-components-1-october-2012/" TargetMode="External"/><Relationship Id="rId28" Type="http://schemas.openxmlformats.org/officeDocument/2006/relationships/hyperlink" Target="http://ecss.nl/standard/ecss-m-st-40c-rev-1-configuration-and-information-management/" TargetMode="External"/><Relationship Id="rId36" Type="http://schemas.openxmlformats.org/officeDocument/2006/relationships/hyperlink" Target="http://ecss.nl/standard/ecss-e-st-40c-software-general-requirements/" TargetMode="External"/><Relationship Id="rId10" Type="http://schemas.openxmlformats.org/officeDocument/2006/relationships/hyperlink" Target="http://ecss.nl/standard/ecss-e-st-10-03c-testing/" TargetMode="External"/><Relationship Id="rId19" Type="http://schemas.openxmlformats.org/officeDocument/2006/relationships/hyperlink" Target="http://ecss.nl/standard/ecss-q-st-60-15c-radiation-hardness-assurance-eee-components-1-october-2012/" TargetMode="External"/><Relationship Id="rId31" Type="http://schemas.openxmlformats.org/officeDocument/2006/relationships/hyperlink" Target="http://ecss.nl/standard/ecss-e-st-40c-software-general-requirements/" TargetMode="External"/><Relationship Id="rId4" Type="http://schemas.openxmlformats.org/officeDocument/2006/relationships/hyperlink" Target="http://ecss.nl/standard/ecss-e-st-10-03c-testing/" TargetMode="External"/><Relationship Id="rId9" Type="http://schemas.openxmlformats.org/officeDocument/2006/relationships/hyperlink" Target="http://ecss.nl/standard/ecss-e-st-10-03c-testing/" TargetMode="External"/><Relationship Id="rId14" Type="http://schemas.openxmlformats.org/officeDocument/2006/relationships/hyperlink" Target="http://ecss.nl/standard/ecss-m-st-40c-rev-1-configuration-and-information-management/" TargetMode="External"/><Relationship Id="rId22" Type="http://schemas.openxmlformats.org/officeDocument/2006/relationships/hyperlink" Target="http://ecss.nl/standard/ecss-q-st-70-01c-cleanliness-and-contamination-control/" TargetMode="External"/><Relationship Id="rId27" Type="http://schemas.openxmlformats.org/officeDocument/2006/relationships/hyperlink" Target="http://ecss.nl/standard/ecss-q-st-80c-rev-1-software-product-assurance-15-february-2017/" TargetMode="External"/><Relationship Id="rId30" Type="http://schemas.openxmlformats.org/officeDocument/2006/relationships/hyperlink" Target="http://ecss.nl/standard/ecss-e-st-40c-software-general-requirements/" TargetMode="External"/><Relationship Id="rId35" Type="http://schemas.openxmlformats.org/officeDocument/2006/relationships/hyperlink" Target="http://ecss.nl/standard/ecss-e-st-40c-software-general-requirements/" TargetMode="External"/><Relationship Id="rId43" Type="http://schemas.openxmlformats.org/officeDocument/2006/relationships/printerSettings" Target="../printerSettings/printerSettings1.bin"/><Relationship Id="rId8" Type="http://schemas.openxmlformats.org/officeDocument/2006/relationships/hyperlink" Target="http://ecss.nl/standard/ecss-e-st-10-03c-testing/" TargetMode="External"/><Relationship Id="rId3" Type="http://schemas.openxmlformats.org/officeDocument/2006/relationships/hyperlink" Target="http://ecss.nl/standard/ecss-e-st-10-03c-testing/" TargetMode="External"/><Relationship Id="rId12" Type="http://schemas.openxmlformats.org/officeDocument/2006/relationships/hyperlink" Target="http://ecss.nl/standard/ecss-q-st-20c-rev-1-quality-assurance-1-march-2013/" TargetMode="External"/><Relationship Id="rId17" Type="http://schemas.openxmlformats.org/officeDocument/2006/relationships/hyperlink" Target="http://ecss.nl/standard/ecss-m-st-40c-rev-1-configuration-and-information-management/" TargetMode="External"/><Relationship Id="rId25" Type="http://schemas.openxmlformats.org/officeDocument/2006/relationships/hyperlink" Target="http://ecss.nl/standard/ecss-q-st-10c-rev-1-product-assurance-management-15-march-2016/" TargetMode="External"/><Relationship Id="rId33" Type="http://schemas.openxmlformats.org/officeDocument/2006/relationships/hyperlink" Target="http://ecss.nl/standard/ecss-e-st-40c-software-general-requirements/" TargetMode="External"/><Relationship Id="rId38" Type="http://schemas.openxmlformats.org/officeDocument/2006/relationships/hyperlink" Target="http://ecss.nl/standard/ecss-e-st-40c-software-general-requirement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ecss.nl/standard/ecss-m-st-40c-rev-1-configuration-and-information-management/" TargetMode="External"/><Relationship Id="rId13" Type="http://schemas.openxmlformats.org/officeDocument/2006/relationships/hyperlink" Target="http://ecss.nl/standard/ecss-q-st-10c-rev-1-product-assurance-management-15-march-2016/" TargetMode="External"/><Relationship Id="rId18" Type="http://schemas.openxmlformats.org/officeDocument/2006/relationships/hyperlink" Target="http://ecss.nl/standard/ecss-e-st-40c-software-general-requirements/" TargetMode="External"/><Relationship Id="rId3" Type="http://schemas.openxmlformats.org/officeDocument/2006/relationships/hyperlink" Target="http://ecss.nl/standard/ecss-m-st-40c-rev-1-configuration-and-information-management/" TargetMode="External"/><Relationship Id="rId21" Type="http://schemas.openxmlformats.org/officeDocument/2006/relationships/hyperlink" Target="https://ecss.nl/standard/ecss-e-st-10-03c-rev-1-testing-31-may-2022/" TargetMode="External"/><Relationship Id="rId7" Type="http://schemas.openxmlformats.org/officeDocument/2006/relationships/hyperlink" Target="http://ecss.nl/standard/ecss-m-st-40c-rev-1-configuration-and-information-management/" TargetMode="External"/><Relationship Id="rId12" Type="http://schemas.openxmlformats.org/officeDocument/2006/relationships/hyperlink" Target="http://ecss.nl/standard/ecss-q-st-10-04c-critial-item-control/" TargetMode="External"/><Relationship Id="rId17" Type="http://schemas.openxmlformats.org/officeDocument/2006/relationships/hyperlink" Target="http://ecss.nl/standard/ecss-e-st-40c-software-general-requirements/" TargetMode="External"/><Relationship Id="rId2" Type="http://schemas.openxmlformats.org/officeDocument/2006/relationships/hyperlink" Target="http://ecss.nl/standard/ecss-m-st-80c-risk-management/" TargetMode="External"/><Relationship Id="rId16" Type="http://schemas.openxmlformats.org/officeDocument/2006/relationships/hyperlink" Target="http://ecss.nl/standard/ecss-e-st-40c-software-general-requirements/" TargetMode="External"/><Relationship Id="rId20" Type="http://schemas.openxmlformats.org/officeDocument/2006/relationships/hyperlink" Target="https://ecss.nl/standard/ecss-e-st-10-03c-rev-1-testing-31-may-2022/" TargetMode="External"/><Relationship Id="rId1" Type="http://schemas.openxmlformats.org/officeDocument/2006/relationships/hyperlink" Target="http://ecss.nl/standard/ecss-m-st-40c-rev-1-configuration-and-information-management/" TargetMode="External"/><Relationship Id="rId6" Type="http://schemas.openxmlformats.org/officeDocument/2006/relationships/hyperlink" Target="http://ecss.nl/standard/ecss-q-st-10c-rev-1-product-assurance-management-15-march-2016/" TargetMode="External"/><Relationship Id="rId11" Type="http://schemas.openxmlformats.org/officeDocument/2006/relationships/hyperlink" Target="http://ecss.nl/standard/ecss-q-st-60-15c-radiation-hardness-assurance-eee-components-1-october-2012/" TargetMode="External"/><Relationship Id="rId24" Type="http://schemas.openxmlformats.org/officeDocument/2006/relationships/printerSettings" Target="../printerSettings/printerSettings2.bin"/><Relationship Id="rId5" Type="http://schemas.openxmlformats.org/officeDocument/2006/relationships/hyperlink" Target="http://ecss.nl/standard/ecss-q-st-30c-rev-1-space-product-assurance-dependability-15-february-2017/" TargetMode="External"/><Relationship Id="rId15" Type="http://schemas.openxmlformats.org/officeDocument/2006/relationships/hyperlink" Target="http://ecss.nl/standard/ecss-e-st-40c-software-general-requirements/" TargetMode="External"/><Relationship Id="rId23" Type="http://schemas.openxmlformats.org/officeDocument/2006/relationships/hyperlink" Target="https://incubed.esa.int/list-documents/" TargetMode="External"/><Relationship Id="rId10" Type="http://schemas.openxmlformats.org/officeDocument/2006/relationships/hyperlink" Target="http://ecss.nl/standard/ecss-q-st-70-01c-cleanliness-and-contamination-control/" TargetMode="External"/><Relationship Id="rId19" Type="http://schemas.openxmlformats.org/officeDocument/2006/relationships/hyperlink" Target="https://incubed.esa.int/list-documents/" TargetMode="External"/><Relationship Id="rId4" Type="http://schemas.openxmlformats.org/officeDocument/2006/relationships/hyperlink" Target="http://ecss.nl/standard/ecss-m-st-40c-rev-1-configuration-and-information-management/" TargetMode="External"/><Relationship Id="rId9" Type="http://schemas.openxmlformats.org/officeDocument/2006/relationships/hyperlink" Target="http://ecss.nl/standard/ecss-q-st-10-09c-nonconformance-control-system/" TargetMode="External"/><Relationship Id="rId14" Type="http://schemas.openxmlformats.org/officeDocument/2006/relationships/hyperlink" Target="http://ecss.nl/standard/ecss-q-st-80c-rev-1-software-product-assurance-15-february-2017/" TargetMode="External"/><Relationship Id="rId22" Type="http://schemas.openxmlformats.org/officeDocument/2006/relationships/hyperlink" Target="https://forms.office.com/e/LxmCTwbkH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ecss.nl/standard/ecss-m-st-40c-rev-1-configuration-and-information-management/" TargetMode="External"/><Relationship Id="rId13" Type="http://schemas.openxmlformats.org/officeDocument/2006/relationships/hyperlink" Target="http://ecss.nl/standard/ecss-q-st-10c-rev-1-product-assurance-management-15-march-2016/" TargetMode="External"/><Relationship Id="rId18" Type="http://schemas.openxmlformats.org/officeDocument/2006/relationships/hyperlink" Target="http://ecss.nl/standard/ecss-e-st-40c-software-general-requirements/" TargetMode="External"/><Relationship Id="rId3" Type="http://schemas.openxmlformats.org/officeDocument/2006/relationships/hyperlink" Target="http://ecss.nl/standard/ecss-m-st-40c-rev-1-configuration-and-information-management/" TargetMode="External"/><Relationship Id="rId21" Type="http://schemas.openxmlformats.org/officeDocument/2006/relationships/hyperlink" Target="https://ecss.nl/standard/ecss-e-st-10-03c-rev-1-testing-31-may-2022/" TargetMode="External"/><Relationship Id="rId7" Type="http://schemas.openxmlformats.org/officeDocument/2006/relationships/hyperlink" Target="http://ecss.nl/standard/ecss-m-st-40c-rev-1-configuration-and-information-management/" TargetMode="External"/><Relationship Id="rId12" Type="http://schemas.openxmlformats.org/officeDocument/2006/relationships/hyperlink" Target="http://ecss.nl/standard/ecss-q-st-10-04c-critial-item-control/" TargetMode="External"/><Relationship Id="rId17" Type="http://schemas.openxmlformats.org/officeDocument/2006/relationships/hyperlink" Target="http://ecss.nl/standard/ecss-e-st-40c-software-general-requirements/" TargetMode="External"/><Relationship Id="rId2" Type="http://schemas.openxmlformats.org/officeDocument/2006/relationships/hyperlink" Target="http://ecss.nl/standard/ecss-m-st-80c-risk-management/" TargetMode="External"/><Relationship Id="rId16" Type="http://schemas.openxmlformats.org/officeDocument/2006/relationships/hyperlink" Target="http://ecss.nl/standard/ecss-e-st-40c-software-general-requirements/" TargetMode="External"/><Relationship Id="rId20" Type="http://schemas.openxmlformats.org/officeDocument/2006/relationships/hyperlink" Target="https://ecss.nl/standard/ecss-e-st-10-03c-rev-1-testing-31-may-2022/" TargetMode="External"/><Relationship Id="rId1" Type="http://schemas.openxmlformats.org/officeDocument/2006/relationships/hyperlink" Target="http://ecss.nl/standard/ecss-m-st-40c-rev-1-configuration-and-information-management/" TargetMode="External"/><Relationship Id="rId6" Type="http://schemas.openxmlformats.org/officeDocument/2006/relationships/hyperlink" Target="http://ecss.nl/standard/ecss-q-st-10c-rev-1-product-assurance-management-15-march-2016/" TargetMode="External"/><Relationship Id="rId11" Type="http://schemas.openxmlformats.org/officeDocument/2006/relationships/hyperlink" Target="http://ecss.nl/standard/ecss-q-st-60-15c-radiation-hardness-assurance-eee-components-1-october-2012/" TargetMode="External"/><Relationship Id="rId24" Type="http://schemas.openxmlformats.org/officeDocument/2006/relationships/printerSettings" Target="../printerSettings/printerSettings3.bin"/><Relationship Id="rId5" Type="http://schemas.openxmlformats.org/officeDocument/2006/relationships/hyperlink" Target="http://ecss.nl/standard/ecss-q-st-30c-rev-1-space-product-assurance-dependability-15-february-2017/" TargetMode="External"/><Relationship Id="rId15" Type="http://schemas.openxmlformats.org/officeDocument/2006/relationships/hyperlink" Target="http://ecss.nl/standard/ecss-e-st-40c-software-general-requirements/" TargetMode="External"/><Relationship Id="rId23" Type="http://schemas.openxmlformats.org/officeDocument/2006/relationships/hyperlink" Target="https://incubed.esa.int/list-documents/" TargetMode="External"/><Relationship Id="rId10" Type="http://schemas.openxmlformats.org/officeDocument/2006/relationships/hyperlink" Target="http://ecss.nl/standard/ecss-q-st-70-01c-cleanliness-and-contamination-control/" TargetMode="External"/><Relationship Id="rId19" Type="http://schemas.openxmlformats.org/officeDocument/2006/relationships/hyperlink" Target="https://incubed.esa.int/list-documents/" TargetMode="External"/><Relationship Id="rId4" Type="http://schemas.openxmlformats.org/officeDocument/2006/relationships/hyperlink" Target="http://ecss.nl/standard/ecss-m-st-40c-rev-1-configuration-and-information-management/" TargetMode="External"/><Relationship Id="rId9" Type="http://schemas.openxmlformats.org/officeDocument/2006/relationships/hyperlink" Target="http://ecss.nl/standard/ecss-q-st-10-09c-nonconformance-control-system/" TargetMode="External"/><Relationship Id="rId14" Type="http://schemas.openxmlformats.org/officeDocument/2006/relationships/hyperlink" Target="http://ecss.nl/standard/ecss-q-st-80c-rev-1-software-product-assurance-15-february-2017/" TargetMode="External"/><Relationship Id="rId22" Type="http://schemas.openxmlformats.org/officeDocument/2006/relationships/hyperlink" Target="https://forms.office.com/e/LxmCTwbkH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ncubed.esa.int/list-documents/" TargetMode="External"/><Relationship Id="rId13" Type="http://schemas.openxmlformats.org/officeDocument/2006/relationships/printerSettings" Target="../printerSettings/printerSettings4.bin"/><Relationship Id="rId3" Type="http://schemas.openxmlformats.org/officeDocument/2006/relationships/hyperlink" Target="https://incubed.esa.int/list-documents/" TargetMode="External"/><Relationship Id="rId7" Type="http://schemas.openxmlformats.org/officeDocument/2006/relationships/hyperlink" Target="https://incubed.esa.int/list-documents/" TargetMode="External"/><Relationship Id="rId12" Type="http://schemas.openxmlformats.org/officeDocument/2006/relationships/hyperlink" Target="https://incubed.esa.int/list-documents/" TargetMode="External"/><Relationship Id="rId2" Type="http://schemas.openxmlformats.org/officeDocument/2006/relationships/hyperlink" Target="http://ecss.nl/standard/ecss-m-st-80c-risk-management/" TargetMode="External"/><Relationship Id="rId1" Type="http://schemas.openxmlformats.org/officeDocument/2006/relationships/hyperlink" Target="http://ecss.nl/standard/ecss-q-st-10c-rev-1-product-assurance-management-15-march-2016/" TargetMode="External"/><Relationship Id="rId6" Type="http://schemas.openxmlformats.org/officeDocument/2006/relationships/hyperlink" Target="https://incubed.esa.int/list-documents/" TargetMode="External"/><Relationship Id="rId11" Type="http://schemas.openxmlformats.org/officeDocument/2006/relationships/hyperlink" Target="https://incubed.esa.int/list-documents/" TargetMode="External"/><Relationship Id="rId5" Type="http://schemas.openxmlformats.org/officeDocument/2006/relationships/hyperlink" Target="https://incubed.esa.int/list-documents/" TargetMode="External"/><Relationship Id="rId10" Type="http://schemas.openxmlformats.org/officeDocument/2006/relationships/hyperlink" Target="https://incubed.esa.int/list-documents/" TargetMode="External"/><Relationship Id="rId4" Type="http://schemas.openxmlformats.org/officeDocument/2006/relationships/hyperlink" Target="https://incubed.esa.int/list-documents/" TargetMode="External"/><Relationship Id="rId9" Type="http://schemas.openxmlformats.org/officeDocument/2006/relationships/hyperlink" Target="https://incubed.esa.int/list-document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ecss.nl/standard/ecss-e-st-10c-rev-1-system-engineering-general-requirements-15-february-2017/" TargetMode="External"/><Relationship Id="rId21" Type="http://schemas.openxmlformats.org/officeDocument/2006/relationships/hyperlink" Target="http://ecss.nl/standard/ecss-e-st-10-02c-verification/" TargetMode="External"/><Relationship Id="rId42" Type="http://schemas.openxmlformats.org/officeDocument/2006/relationships/hyperlink" Target="http://ecss.nl/standard/ecss-q-st-30c-rev-1-space-product-assurance-dependability-15-february-2017/" TargetMode="External"/><Relationship Id="rId47" Type="http://schemas.openxmlformats.org/officeDocument/2006/relationships/hyperlink" Target="http://ecss.nl/standard/ecss-q-st-20c-rev-1-quality-assurance-1-march-2013/" TargetMode="External"/><Relationship Id="rId63" Type="http://schemas.openxmlformats.org/officeDocument/2006/relationships/hyperlink" Target="http://ecss.nl/standard/ecss-q-st-20c-rev-1-quality-assurance-1-march-2013/" TargetMode="External"/><Relationship Id="rId68" Type="http://schemas.openxmlformats.org/officeDocument/2006/relationships/hyperlink" Target="http://ecss.nl/standard/ecss-e-st-10c-rev-1-system-engineering-general-requirements-15-february-2017/" TargetMode="External"/><Relationship Id="rId7" Type="http://schemas.openxmlformats.org/officeDocument/2006/relationships/hyperlink" Target="http://ecss.nl/standard/ecss-m-st-80c-risk-management/" TargetMode="External"/><Relationship Id="rId71" Type="http://schemas.openxmlformats.org/officeDocument/2006/relationships/printerSettings" Target="../printerSettings/printerSettings5.bin"/><Relationship Id="rId2" Type="http://schemas.openxmlformats.org/officeDocument/2006/relationships/hyperlink" Target="http://ecss.nl/standard/ecss-e-st-10-24c-interface-management-1-june-2015/" TargetMode="External"/><Relationship Id="rId16" Type="http://schemas.openxmlformats.org/officeDocument/2006/relationships/hyperlink" Target="http://ecss.nl/standard/ecss-q-st-60-15c-radiation-hardness-assurance-eee-components-1-october-2012/" TargetMode="External"/><Relationship Id="rId29" Type="http://schemas.openxmlformats.org/officeDocument/2006/relationships/hyperlink" Target="http://ecss.nl/standard/ecss-e-st-10c-rev-1-system-engineering-general-requirements-15-february-2017/" TargetMode="External"/><Relationship Id="rId11" Type="http://schemas.openxmlformats.org/officeDocument/2006/relationships/hyperlink" Target="http://ecss.nl/standard/ecss-q-st-20c-rev-1-quality-assurance-1-march-2013/" TargetMode="External"/><Relationship Id="rId24" Type="http://schemas.openxmlformats.org/officeDocument/2006/relationships/hyperlink" Target="http://ecss.nl/standard/ecss-q-st-60-15c-radiation-hardness-assurance-eee-components-1-october-2012/" TargetMode="External"/><Relationship Id="rId32" Type="http://schemas.openxmlformats.org/officeDocument/2006/relationships/hyperlink" Target="http://ecss.nl/standard/ecss-e-st-10-03c-testing/" TargetMode="External"/><Relationship Id="rId37" Type="http://schemas.openxmlformats.org/officeDocument/2006/relationships/hyperlink" Target="http://ecss.nl/standard/ecss-m-st-40c-rev-1-configuration-and-information-management/" TargetMode="External"/><Relationship Id="rId40" Type="http://schemas.openxmlformats.org/officeDocument/2006/relationships/hyperlink" Target="http://ecss.nl/standard/ecss-q-st-70c-rev-1-materials-mechanical-parts-and-processes/" TargetMode="External"/><Relationship Id="rId45" Type="http://schemas.openxmlformats.org/officeDocument/2006/relationships/hyperlink" Target="http://ecss.nl/standard/ecss-m-st-40c-rev-1-configuration-and-information-management/" TargetMode="External"/><Relationship Id="rId53" Type="http://schemas.openxmlformats.org/officeDocument/2006/relationships/hyperlink" Target="http://ecss.nl/standard/ecss-e-st-40c-software-general-requirements/" TargetMode="External"/><Relationship Id="rId58" Type="http://schemas.openxmlformats.org/officeDocument/2006/relationships/hyperlink" Target="http://ecss.nl/standard/ecss-e-st-40c-software-general-requirements/" TargetMode="External"/><Relationship Id="rId66" Type="http://schemas.openxmlformats.org/officeDocument/2006/relationships/hyperlink" Target="http://ecss.nl/standard/ecss-e-st-10c-rev-1-system-engineering-general-requirements-15-february-2017/" TargetMode="External"/><Relationship Id="rId5" Type="http://schemas.openxmlformats.org/officeDocument/2006/relationships/hyperlink" Target="http://ecss.nl/standard/ecss-e-st-60-20c-rev-1-star-sensor-terminology-and-performance-specification/" TargetMode="External"/><Relationship Id="rId61" Type="http://schemas.openxmlformats.org/officeDocument/2006/relationships/hyperlink" Target="http://ecss.nl/standard/ecss-e-st-40c-software-general-requirements/" TargetMode="External"/><Relationship Id="rId19" Type="http://schemas.openxmlformats.org/officeDocument/2006/relationships/hyperlink" Target="http://ecss.nl/standard/ecss-q-st-40c-rev-1-safety-15-february-2017/" TargetMode="External"/><Relationship Id="rId14" Type="http://schemas.openxmlformats.org/officeDocument/2006/relationships/hyperlink" Target="http://ecss.nl/standard/ecss-q-st-30-11c-rev-1-derating-eee-components-4-october-2011/" TargetMode="External"/><Relationship Id="rId22" Type="http://schemas.openxmlformats.org/officeDocument/2006/relationships/hyperlink" Target="http://ecss.nl/standard/ecss-e-st-10-06c-technical-requirements-specification/" TargetMode="External"/><Relationship Id="rId27" Type="http://schemas.openxmlformats.org/officeDocument/2006/relationships/hyperlink" Target="http://ecss.nl/standard/ecss-e-st-10c-rev-1-system-engineering-general-requirements-15-february-2017/" TargetMode="External"/><Relationship Id="rId30" Type="http://schemas.openxmlformats.org/officeDocument/2006/relationships/hyperlink" Target="http://ecss.nl/standard/ecss-e-st-10c-rev-1-system-engineering-general-requirements-15-february-2017/" TargetMode="External"/><Relationship Id="rId35" Type="http://schemas.openxmlformats.org/officeDocument/2006/relationships/hyperlink" Target="http://ecss.nl/standard/ecss-e-st-10-03c-testing/" TargetMode="External"/><Relationship Id="rId43" Type="http://schemas.openxmlformats.org/officeDocument/2006/relationships/hyperlink" Target="http://ecss.nl/standard/ecss-q-st-30c-rev-1-space-product-assurance-dependability-15-february-2017/" TargetMode="External"/><Relationship Id="rId48" Type="http://schemas.openxmlformats.org/officeDocument/2006/relationships/hyperlink" Target="http://ecss.nl/standard/ecss-q-st-20c-rev-1-quality-assurance-1-march-2013/" TargetMode="External"/><Relationship Id="rId56" Type="http://schemas.openxmlformats.org/officeDocument/2006/relationships/hyperlink" Target="http://ecss.nl/standard/ecss-e-st-40c-software-general-requirements/" TargetMode="External"/><Relationship Id="rId64" Type="http://schemas.openxmlformats.org/officeDocument/2006/relationships/hyperlink" Target="http://ecss.nl/standard/ecss-e-st-10-03c-testing/" TargetMode="External"/><Relationship Id="rId69" Type="http://schemas.openxmlformats.org/officeDocument/2006/relationships/hyperlink" Target="https://incubed.esa.int/list-documents/" TargetMode="External"/><Relationship Id="rId8" Type="http://schemas.openxmlformats.org/officeDocument/2006/relationships/hyperlink" Target="http://ecss.nl/standard/ecss-e-st-10-03c-testing/" TargetMode="External"/><Relationship Id="rId51" Type="http://schemas.openxmlformats.org/officeDocument/2006/relationships/hyperlink" Target="http://ecss.nl/standard/ecss-m-st-40c-rev-1-configuration-and-information-management/" TargetMode="External"/><Relationship Id="rId3" Type="http://schemas.openxmlformats.org/officeDocument/2006/relationships/hyperlink" Target="http://ecss.nl/standard/ecss-e-st-31c-thermal-control/" TargetMode="External"/><Relationship Id="rId12" Type="http://schemas.openxmlformats.org/officeDocument/2006/relationships/hyperlink" Target="http://ecss.nl/standard/ecss-q-st-30-02c-failure-modes-effects-and-criticality-analysis-fmeafmeca/" TargetMode="External"/><Relationship Id="rId17" Type="http://schemas.openxmlformats.org/officeDocument/2006/relationships/hyperlink" Target="http://ecss.nl/standard/ecss-q-st-70c-rev-1-materials-mechanical-parts-and-processes/" TargetMode="External"/><Relationship Id="rId25" Type="http://schemas.openxmlformats.org/officeDocument/2006/relationships/hyperlink" Target="http://ecss.nl/standard/ecss-e-st-10-02c-verification/" TargetMode="External"/><Relationship Id="rId33" Type="http://schemas.openxmlformats.org/officeDocument/2006/relationships/hyperlink" Target="http://ecss.nl/standard/ecss-e-st-10-03c-testing/" TargetMode="External"/><Relationship Id="rId38" Type="http://schemas.openxmlformats.org/officeDocument/2006/relationships/hyperlink" Target="http://ecss.nl/standard/ecss-q-st-10c-rev-1-product-assurance-management-15-march-2016/" TargetMode="External"/><Relationship Id="rId46" Type="http://schemas.openxmlformats.org/officeDocument/2006/relationships/hyperlink" Target="http://ecss.nl/standard/ecss-m-st-40c-rev-1-configuration-and-information-management/" TargetMode="External"/><Relationship Id="rId59" Type="http://schemas.openxmlformats.org/officeDocument/2006/relationships/hyperlink" Target="http://ecss.nl/standard/ecss-e-st-40c-software-general-requirements/" TargetMode="External"/><Relationship Id="rId67" Type="http://schemas.openxmlformats.org/officeDocument/2006/relationships/hyperlink" Target="http://ecss.nl/standard/ecss-e-st-32c-rev-1-structural-general-requirements/" TargetMode="External"/><Relationship Id="rId20" Type="http://schemas.openxmlformats.org/officeDocument/2006/relationships/hyperlink" Target="http://ecss.nl/standard/ecss-q-st-10-09c-nonconformance-control-system/" TargetMode="External"/><Relationship Id="rId41" Type="http://schemas.openxmlformats.org/officeDocument/2006/relationships/hyperlink" Target="http://ecss.nl/standard/ecss-q-st-60c-rev-2-electrical-electronic-and-electromechanical-eee-components-21-october-2013/" TargetMode="External"/><Relationship Id="rId54" Type="http://schemas.openxmlformats.org/officeDocument/2006/relationships/hyperlink" Target="http://ecss.nl/standard/ecss-e-st-40c-software-general-requirements/" TargetMode="External"/><Relationship Id="rId62" Type="http://schemas.openxmlformats.org/officeDocument/2006/relationships/hyperlink" Target="http://ecss.nl/standard/ecss-m-st-40c-rev-1-configuration-and-information-management/" TargetMode="External"/><Relationship Id="rId70" Type="http://schemas.openxmlformats.org/officeDocument/2006/relationships/hyperlink" Target="https://incubed.esa.int/list-documents/" TargetMode="External"/><Relationship Id="rId1" Type="http://schemas.openxmlformats.org/officeDocument/2006/relationships/hyperlink" Target="http://ecss.nl/standard/ecss-m-st-40c-rev-1-configuration-and-information-management/" TargetMode="External"/><Relationship Id="rId6" Type="http://schemas.openxmlformats.org/officeDocument/2006/relationships/hyperlink" Target="http://ecss.nl/standard/ecss-e-st-35c-rev-1-propulsion-general-requirements/" TargetMode="External"/><Relationship Id="rId15" Type="http://schemas.openxmlformats.org/officeDocument/2006/relationships/hyperlink" Target="http://ecss.nl/standard/ecss-q-st-60c-rev-2-electrical-electronic-and-electromechanical-eee-components-21-october-2013/" TargetMode="External"/><Relationship Id="rId23" Type="http://schemas.openxmlformats.org/officeDocument/2006/relationships/hyperlink" Target="http://ecss.nl/standard/ecss-e-st-10c-rev-1-system-engineering-general-requirements-15-february-2017/" TargetMode="External"/><Relationship Id="rId28" Type="http://schemas.openxmlformats.org/officeDocument/2006/relationships/hyperlink" Target="http://ecss.nl/standard/ecss-e-st-10c-rev-1-system-engineering-general-requirements-15-february-2017/" TargetMode="External"/><Relationship Id="rId36" Type="http://schemas.openxmlformats.org/officeDocument/2006/relationships/hyperlink" Target="http://ecss.nl/standard/ecss-m-st-40c-rev-1-configuration-and-information-management/" TargetMode="External"/><Relationship Id="rId49" Type="http://schemas.openxmlformats.org/officeDocument/2006/relationships/hyperlink" Target="http://ecss.nl/standard/ecss-e-st-40c-software-general-requirements/" TargetMode="External"/><Relationship Id="rId57" Type="http://schemas.openxmlformats.org/officeDocument/2006/relationships/hyperlink" Target="http://ecss.nl/standard/ecss-e-st-40c-software-general-requirements/" TargetMode="External"/><Relationship Id="rId10" Type="http://schemas.openxmlformats.org/officeDocument/2006/relationships/hyperlink" Target="http://ecss.nl/standard/ecss-q-st-10-04c-critial-item-control/" TargetMode="External"/><Relationship Id="rId31" Type="http://schemas.openxmlformats.org/officeDocument/2006/relationships/hyperlink" Target="http://ecss.nl/standard/ecss-e-st-10c-rev-1-system-engineering-general-requirements-15-february-2017/" TargetMode="External"/><Relationship Id="rId44" Type="http://schemas.openxmlformats.org/officeDocument/2006/relationships/hyperlink" Target="http://ecss.nl/standard/ecss-q-st-30c-rev-1-space-product-assurance-dependability-15-february-2017/" TargetMode="External"/><Relationship Id="rId52" Type="http://schemas.openxmlformats.org/officeDocument/2006/relationships/hyperlink" Target="http://ecss.nl/standard/ecss-e-st-40c-software-general-requirements/" TargetMode="External"/><Relationship Id="rId60" Type="http://schemas.openxmlformats.org/officeDocument/2006/relationships/hyperlink" Target="http://ecss.nl/standard/ecss-e-st-40c-software-general-requirements/" TargetMode="External"/><Relationship Id="rId65" Type="http://schemas.openxmlformats.org/officeDocument/2006/relationships/hyperlink" Target="http://ecss.nl/standard/ecss-e-st-10-03c-testing/" TargetMode="External"/><Relationship Id="rId4" Type="http://schemas.openxmlformats.org/officeDocument/2006/relationships/hyperlink" Target="http://ecss.nl/standard/ecss-e-st-32c-rev-1-structural-general-requirements/" TargetMode="External"/><Relationship Id="rId9" Type="http://schemas.openxmlformats.org/officeDocument/2006/relationships/hyperlink" Target="http://ecss.nl/standard/ecss-q-st-20c-rev-1-quality-assurance-1-march-2013/" TargetMode="External"/><Relationship Id="rId13" Type="http://schemas.openxmlformats.org/officeDocument/2006/relationships/hyperlink" Target="http://ecss.nl/standard/ecss-q-st-30-09c-availability-analysis/" TargetMode="External"/><Relationship Id="rId18" Type="http://schemas.openxmlformats.org/officeDocument/2006/relationships/hyperlink" Target="http://ecss.nl/standard/ecss-q-st-70-01c-cleanliness-and-contamination-control/" TargetMode="External"/><Relationship Id="rId39" Type="http://schemas.openxmlformats.org/officeDocument/2006/relationships/hyperlink" Target="http://ecss.nl/standard/ecss-q-st-70c-rev-1-materials-mechanical-parts-and-processes/" TargetMode="External"/><Relationship Id="rId34" Type="http://schemas.openxmlformats.org/officeDocument/2006/relationships/hyperlink" Target="http://ecss.nl/standard/ecss-e-st-10-03c-testing/" TargetMode="External"/><Relationship Id="rId50" Type="http://schemas.openxmlformats.org/officeDocument/2006/relationships/hyperlink" Target="http://ecss.nl/standard/ecss-q-st-80c-rev-1-software-product-assurance-15-february-2017/" TargetMode="External"/><Relationship Id="rId55" Type="http://schemas.openxmlformats.org/officeDocument/2006/relationships/hyperlink" Target="http://ecss.nl/standard/ecss-e-st-40c-software-general-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35AC-6909-430E-8076-3E28C40C973B}">
  <dimension ref="B1:E4"/>
  <sheetViews>
    <sheetView tabSelected="1" workbookViewId="0">
      <selection activeCell="D5" sqref="D5"/>
    </sheetView>
  </sheetViews>
  <sheetFormatPr defaultColWidth="8.83984375" defaultRowHeight="14.4" x14ac:dyDescent="0.55000000000000004"/>
  <cols>
    <col min="1" max="1" width="8.83984375" style="103"/>
    <col min="2" max="2" width="9.578125" style="105" customWidth="1"/>
    <col min="3" max="3" width="22.26171875" style="103" customWidth="1"/>
    <col min="4" max="4" width="40.41796875" style="104" customWidth="1"/>
    <col min="5" max="5" width="16.15625" style="105" customWidth="1"/>
    <col min="6" max="16384" width="8.83984375" style="103"/>
  </cols>
  <sheetData>
    <row r="1" spans="2:5" ht="14.7" thickBot="1" x14ac:dyDescent="0.6"/>
    <row r="2" spans="2:5" s="112" customFormat="1" ht="20.65" customHeight="1" thickBot="1" x14ac:dyDescent="0.6">
      <c r="B2" s="108" t="s">
        <v>433</v>
      </c>
      <c r="C2" s="109" t="s">
        <v>434</v>
      </c>
      <c r="D2" s="110" t="s">
        <v>435</v>
      </c>
      <c r="E2" s="111" t="s">
        <v>436</v>
      </c>
    </row>
    <row r="3" spans="2:5" ht="28.8" x14ac:dyDescent="0.55000000000000004">
      <c r="B3" s="107">
        <v>1</v>
      </c>
      <c r="C3" s="103" t="s">
        <v>431</v>
      </c>
      <c r="D3" s="104" t="s">
        <v>432</v>
      </c>
      <c r="E3" s="106">
        <v>45840</v>
      </c>
    </row>
    <row r="4" spans="2:5" ht="57.6" x14ac:dyDescent="0.55000000000000004">
      <c r="B4" s="107">
        <v>2</v>
      </c>
      <c r="C4" s="103" t="s">
        <v>437</v>
      </c>
      <c r="D4" s="104" t="s">
        <v>438</v>
      </c>
      <c r="E4" s="106">
        <v>46171</v>
      </c>
    </row>
  </sheetData>
  <conditionalFormatting sqref="B3:E52">
    <cfRule type="expression" dxfId="0" priority="1">
      <formula>$B3&lt;&gt;""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549D-68E1-43F5-BC5B-2303517FC9C0}">
  <dimension ref="A1:U86"/>
  <sheetViews>
    <sheetView zoomScale="60" zoomScaleNormal="130" workbookViewId="0">
      <pane ySplit="2" topLeftCell="A3" activePane="bottomLeft" state="frozen"/>
      <selection activeCell="A2" sqref="A2"/>
      <selection pane="bottomLeft" activeCell="M47" sqref="M47"/>
    </sheetView>
  </sheetViews>
  <sheetFormatPr defaultColWidth="8.83984375" defaultRowHeight="14.4" x14ac:dyDescent="0.55000000000000004"/>
  <cols>
    <col min="1" max="1" width="11.83984375" style="73" customWidth="1"/>
    <col min="2" max="2" width="50" style="73" customWidth="1"/>
    <col min="3" max="3" width="10.15625" style="73" customWidth="1"/>
    <col min="4" max="4" width="1.41796875" style="73" customWidth="1"/>
    <col min="5" max="6" width="14.15625" style="73" customWidth="1"/>
    <col min="7" max="7" width="1.41796875" style="73" customWidth="1"/>
    <col min="8" max="8" width="5.15625" style="73" customWidth="1"/>
    <col min="9" max="9" width="5.41796875" style="73" customWidth="1"/>
    <col min="10" max="11" width="9.83984375" style="73" bestFit="1" customWidth="1"/>
    <col min="12" max="13" width="9.83984375" style="73" customWidth="1"/>
    <col min="14" max="14" width="8.83984375" style="73" customWidth="1"/>
    <col min="15" max="15" width="12.05078125" style="73" customWidth="1"/>
    <col min="16" max="16" width="9.68359375" style="73" customWidth="1"/>
    <col min="17" max="17" width="5.83984375" style="73" bestFit="1" customWidth="1"/>
    <col min="18" max="18" width="1.41796875" style="73" customWidth="1"/>
    <col min="19" max="19" width="29.15625" style="73" bestFit="1" customWidth="1"/>
    <col min="20" max="20" width="1.41796875" style="73" customWidth="1"/>
    <col min="21" max="21" width="87" style="73" customWidth="1"/>
    <col min="22" max="22" width="103.41796875" style="73" customWidth="1"/>
    <col min="23" max="16384" width="8.83984375" style="73"/>
  </cols>
  <sheetData>
    <row r="1" spans="1:21" ht="85" customHeight="1" x14ac:dyDescent="0.55000000000000004">
      <c r="A1" s="114" t="s">
        <v>0</v>
      </c>
      <c r="B1" s="114"/>
      <c r="C1" s="114"/>
      <c r="D1" s="48"/>
      <c r="E1" s="115" t="s">
        <v>1</v>
      </c>
      <c r="F1" s="115"/>
      <c r="G1" s="48"/>
      <c r="H1" s="116" t="s">
        <v>2</v>
      </c>
      <c r="I1" s="117"/>
      <c r="J1" s="117"/>
      <c r="K1" s="117"/>
      <c r="L1" s="117"/>
      <c r="M1" s="117"/>
      <c r="N1" s="117"/>
      <c r="O1" s="117"/>
      <c r="P1" s="117"/>
      <c r="Q1" s="118"/>
      <c r="R1" s="48"/>
      <c r="S1" s="62" t="s">
        <v>3</v>
      </c>
      <c r="T1" s="48"/>
      <c r="U1" s="62" t="s">
        <v>4</v>
      </c>
    </row>
    <row r="2" spans="1:21" ht="71.5" customHeight="1" x14ac:dyDescent="0.55000000000000004">
      <c r="A2" s="90" t="s">
        <v>5</v>
      </c>
      <c r="B2" s="91" t="s">
        <v>6</v>
      </c>
      <c r="C2" s="92" t="s">
        <v>7</v>
      </c>
      <c r="D2" s="48"/>
      <c r="E2" s="74" t="s">
        <v>8</v>
      </c>
      <c r="F2" s="74" t="s">
        <v>9</v>
      </c>
      <c r="G2" s="48"/>
      <c r="H2" s="75" t="s">
        <v>427</v>
      </c>
      <c r="I2" s="75" t="s">
        <v>10</v>
      </c>
      <c r="J2" s="76" t="s">
        <v>11</v>
      </c>
      <c r="K2" s="76" t="s">
        <v>12</v>
      </c>
      <c r="L2" s="76" t="s">
        <v>13</v>
      </c>
      <c r="M2" s="76" t="s">
        <v>263</v>
      </c>
      <c r="N2" s="76" t="s">
        <v>14</v>
      </c>
      <c r="O2" s="76" t="s">
        <v>15</v>
      </c>
      <c r="P2" s="77" t="s">
        <v>16</v>
      </c>
      <c r="Q2" s="78" t="s">
        <v>17</v>
      </c>
      <c r="R2" s="48"/>
      <c r="S2" s="63"/>
      <c r="T2" s="48"/>
      <c r="U2" s="63"/>
    </row>
    <row r="3" spans="1:21" x14ac:dyDescent="0.55000000000000004">
      <c r="A3" s="119" t="s">
        <v>18</v>
      </c>
      <c r="B3" s="119"/>
      <c r="C3" s="120"/>
      <c r="D3" s="1"/>
      <c r="E3" s="79"/>
      <c r="F3" s="79"/>
      <c r="G3" s="1"/>
      <c r="H3" s="79"/>
      <c r="I3" s="79"/>
      <c r="J3" s="79"/>
      <c r="K3" s="79"/>
      <c r="L3" s="79"/>
      <c r="M3" s="79"/>
      <c r="N3" s="79"/>
      <c r="O3" s="79"/>
      <c r="P3" s="79"/>
      <c r="Q3" s="79"/>
      <c r="R3" s="1"/>
      <c r="S3" s="79"/>
      <c r="T3" s="1"/>
      <c r="U3" s="80"/>
    </row>
    <row r="4" spans="1:21" x14ac:dyDescent="0.55000000000000004">
      <c r="A4" s="33" t="str">
        <f>"S.MG"&amp;ROW(C4)-3</f>
        <v>S.MG1</v>
      </c>
      <c r="B4" s="33" t="s">
        <v>19</v>
      </c>
      <c r="C4" s="81" t="s">
        <v>20</v>
      </c>
      <c r="D4" s="7"/>
      <c r="E4" s="8" t="s">
        <v>21</v>
      </c>
      <c r="F4" s="8" t="s">
        <v>21</v>
      </c>
      <c r="G4" s="7"/>
      <c r="H4" s="8"/>
      <c r="I4" s="8" t="s">
        <v>22</v>
      </c>
      <c r="J4" s="8" t="s">
        <v>23</v>
      </c>
      <c r="K4" s="44"/>
      <c r="L4" s="44"/>
      <c r="M4" s="44"/>
      <c r="N4" s="44"/>
      <c r="O4" s="44"/>
      <c r="P4" s="44" t="s">
        <v>24</v>
      </c>
      <c r="Q4" s="44" t="s">
        <v>24</v>
      </c>
      <c r="R4" s="7"/>
      <c r="S4" s="82" t="s">
        <v>25</v>
      </c>
      <c r="T4" s="7"/>
      <c r="U4" s="93"/>
    </row>
    <row r="5" spans="1:21" x14ac:dyDescent="0.55000000000000004">
      <c r="A5" s="33" t="str">
        <f>"S.MG"&amp;ROW(C5)-3</f>
        <v>S.MG2</v>
      </c>
      <c r="B5" s="26" t="s">
        <v>26</v>
      </c>
      <c r="C5" s="83" t="s">
        <v>10</v>
      </c>
      <c r="D5" s="7"/>
      <c r="E5" s="8" t="s">
        <v>21</v>
      </c>
      <c r="F5" s="8" t="s">
        <v>21</v>
      </c>
      <c r="G5" s="7"/>
      <c r="H5" s="8"/>
      <c r="I5" s="113" t="s">
        <v>27</v>
      </c>
      <c r="J5" s="113"/>
      <c r="K5" s="113"/>
      <c r="L5" s="113"/>
      <c r="M5" s="113"/>
      <c r="N5" s="113"/>
      <c r="O5" s="113"/>
      <c r="P5" s="113"/>
      <c r="Q5" s="113"/>
      <c r="R5" s="7"/>
      <c r="S5" s="84" t="s">
        <v>28</v>
      </c>
      <c r="T5" s="7"/>
      <c r="U5" s="94"/>
    </row>
    <row r="6" spans="1:21" ht="43.2" x14ac:dyDescent="0.55000000000000004">
      <c r="A6" s="33" t="str">
        <f>"S.MG"&amp;ROW(C6)-3</f>
        <v>S.MG3</v>
      </c>
      <c r="B6" s="26" t="s">
        <v>29</v>
      </c>
      <c r="C6" s="83" t="s">
        <v>30</v>
      </c>
      <c r="D6" s="7"/>
      <c r="E6" s="8" t="s">
        <v>21</v>
      </c>
      <c r="F6" s="8" t="s">
        <v>21</v>
      </c>
      <c r="G6" s="7"/>
      <c r="H6" s="8"/>
      <c r="I6" s="8" t="s">
        <v>22</v>
      </c>
      <c r="J6" s="8" t="s">
        <v>23</v>
      </c>
      <c r="K6" s="8" t="s">
        <v>23</v>
      </c>
      <c r="L6" s="8" t="s">
        <v>23</v>
      </c>
      <c r="M6" s="8" t="s">
        <v>23</v>
      </c>
      <c r="N6" s="8" t="s">
        <v>23</v>
      </c>
      <c r="O6" s="8" t="s">
        <v>23</v>
      </c>
      <c r="P6" s="8" t="s">
        <v>23</v>
      </c>
      <c r="Q6" s="8" t="s">
        <v>23</v>
      </c>
      <c r="R6" s="7"/>
      <c r="S6" s="34" t="s">
        <v>31</v>
      </c>
      <c r="T6" s="7"/>
      <c r="U6" s="95"/>
    </row>
    <row r="7" spans="1:21" x14ac:dyDescent="0.55000000000000004">
      <c r="A7" s="33" t="str">
        <f>"S.MG"&amp;ROW(C7)-3</f>
        <v>S.MG4</v>
      </c>
      <c r="B7" s="26" t="s">
        <v>32</v>
      </c>
      <c r="C7" s="83" t="s">
        <v>33</v>
      </c>
      <c r="D7" s="7"/>
      <c r="E7" s="8" t="s">
        <v>21</v>
      </c>
      <c r="F7" s="8" t="s">
        <v>21</v>
      </c>
      <c r="G7" s="7"/>
      <c r="H7" s="8"/>
      <c r="I7" s="8" t="s">
        <v>22</v>
      </c>
      <c r="J7" s="8" t="s">
        <v>23</v>
      </c>
      <c r="K7" s="8" t="s">
        <v>23</v>
      </c>
      <c r="L7" s="8" t="s">
        <v>23</v>
      </c>
      <c r="M7" s="8" t="s">
        <v>23</v>
      </c>
      <c r="N7" s="8" t="s">
        <v>23</v>
      </c>
      <c r="O7" s="8" t="s">
        <v>23</v>
      </c>
      <c r="P7" s="8" t="s">
        <v>24</v>
      </c>
      <c r="Q7" s="8" t="s">
        <v>24</v>
      </c>
      <c r="R7" s="7"/>
      <c r="S7" s="34" t="s">
        <v>34</v>
      </c>
      <c r="T7" s="7"/>
      <c r="U7" s="94" t="s">
        <v>35</v>
      </c>
    </row>
    <row r="8" spans="1:21" ht="43.2" x14ac:dyDescent="0.55000000000000004">
      <c r="A8" s="33" t="str">
        <f t="shared" ref="A8:A16" si="0">"S.MG"&amp;ROW(C8)-3</f>
        <v>S.MG5</v>
      </c>
      <c r="B8" s="26" t="s">
        <v>36</v>
      </c>
      <c r="C8" s="83" t="s">
        <v>37</v>
      </c>
      <c r="D8" s="7"/>
      <c r="E8" s="8" t="s">
        <v>21</v>
      </c>
      <c r="F8" s="8" t="s">
        <v>21</v>
      </c>
      <c r="G8" s="7"/>
      <c r="H8" s="8"/>
      <c r="I8" s="113" t="s">
        <v>38</v>
      </c>
      <c r="J8" s="113"/>
      <c r="K8" s="113"/>
      <c r="L8" s="113"/>
      <c r="M8" s="113"/>
      <c r="N8" s="113"/>
      <c r="O8" s="113"/>
      <c r="P8" s="113"/>
      <c r="Q8" s="113"/>
      <c r="R8" s="7"/>
      <c r="S8" s="34" t="s">
        <v>31</v>
      </c>
      <c r="T8" s="7"/>
      <c r="U8" s="94" t="s">
        <v>39</v>
      </c>
    </row>
    <row r="9" spans="1:21" ht="100.8" x14ac:dyDescent="0.55000000000000004">
      <c r="A9" s="33" t="str">
        <f t="shared" si="0"/>
        <v>S.MG6</v>
      </c>
      <c r="B9" s="26" t="s">
        <v>40</v>
      </c>
      <c r="C9" s="83" t="s">
        <v>41</v>
      </c>
      <c r="D9" s="7"/>
      <c r="E9" s="8" t="s">
        <v>21</v>
      </c>
      <c r="F9" s="8" t="s">
        <v>21</v>
      </c>
      <c r="G9" s="7"/>
      <c r="H9" s="8" t="s">
        <v>22</v>
      </c>
      <c r="I9" s="8" t="s">
        <v>22</v>
      </c>
      <c r="J9" s="8" t="s">
        <v>22</v>
      </c>
      <c r="K9" s="8" t="s">
        <v>22</v>
      </c>
      <c r="L9" s="8" t="s">
        <v>22</v>
      </c>
      <c r="M9" s="8" t="s">
        <v>22</v>
      </c>
      <c r="N9" s="8" t="s">
        <v>22</v>
      </c>
      <c r="O9" s="8" t="s">
        <v>22</v>
      </c>
      <c r="P9" s="8" t="s">
        <v>22</v>
      </c>
      <c r="Q9" s="8" t="s">
        <v>22</v>
      </c>
      <c r="R9" s="7"/>
      <c r="S9" s="34" t="s">
        <v>31</v>
      </c>
      <c r="T9" s="7"/>
      <c r="U9" s="94" t="s">
        <v>42</v>
      </c>
    </row>
    <row r="10" spans="1:21" ht="72" customHeight="1" x14ac:dyDescent="0.55000000000000004">
      <c r="A10" s="33" t="str">
        <f t="shared" si="0"/>
        <v>S.MG7</v>
      </c>
      <c r="B10" s="26" t="s">
        <v>43</v>
      </c>
      <c r="C10" s="83" t="s">
        <v>44</v>
      </c>
      <c r="D10" s="7"/>
      <c r="E10" s="8" t="s">
        <v>21</v>
      </c>
      <c r="F10" s="8" t="s">
        <v>21</v>
      </c>
      <c r="G10" s="7"/>
      <c r="H10" s="8" t="s">
        <v>22</v>
      </c>
      <c r="I10" s="8" t="s">
        <v>23</v>
      </c>
      <c r="J10" s="8" t="s">
        <v>23</v>
      </c>
      <c r="K10" s="8" t="s">
        <v>23</v>
      </c>
      <c r="L10" s="8" t="s">
        <v>23</v>
      </c>
      <c r="M10" s="8" t="s">
        <v>23</v>
      </c>
      <c r="N10" s="8" t="s">
        <v>23</v>
      </c>
      <c r="O10" s="8" t="s">
        <v>23</v>
      </c>
      <c r="P10" s="8" t="s">
        <v>23</v>
      </c>
      <c r="Q10" s="8" t="s">
        <v>23</v>
      </c>
      <c r="R10" s="7"/>
      <c r="S10" s="34" t="s">
        <v>31</v>
      </c>
      <c r="T10" s="7"/>
      <c r="U10" s="94" t="s">
        <v>46</v>
      </c>
    </row>
    <row r="11" spans="1:21" ht="86.4" x14ac:dyDescent="0.55000000000000004">
      <c r="A11" s="33" t="str">
        <f t="shared" si="0"/>
        <v>S.MG8</v>
      </c>
      <c r="B11" s="26" t="s">
        <v>428</v>
      </c>
      <c r="C11" s="83" t="s">
        <v>429</v>
      </c>
      <c r="D11" s="7"/>
      <c r="E11" s="8" t="s">
        <v>21</v>
      </c>
      <c r="F11" s="46" t="s">
        <v>49</v>
      </c>
      <c r="G11" s="7"/>
      <c r="H11" s="8"/>
      <c r="I11" s="8"/>
      <c r="J11" s="8"/>
      <c r="K11" s="8"/>
      <c r="L11" s="8"/>
      <c r="M11" s="8"/>
      <c r="N11" s="8"/>
      <c r="O11" s="8"/>
      <c r="P11" s="8" t="s">
        <v>22</v>
      </c>
      <c r="Q11" s="8"/>
      <c r="R11" s="7"/>
      <c r="S11" s="34"/>
      <c r="T11" s="7"/>
      <c r="U11" s="94" t="s">
        <v>430</v>
      </c>
    </row>
    <row r="12" spans="1:21" ht="28.8" x14ac:dyDescent="0.55000000000000004">
      <c r="A12" s="33" t="str">
        <f t="shared" si="0"/>
        <v>S.MG9</v>
      </c>
      <c r="B12" s="26" t="s">
        <v>51</v>
      </c>
      <c r="C12" s="83" t="s">
        <v>52</v>
      </c>
      <c r="D12" s="7"/>
      <c r="E12" s="8" t="s">
        <v>21</v>
      </c>
      <c r="F12" s="8" t="s">
        <v>21</v>
      </c>
      <c r="G12" s="7"/>
      <c r="H12" s="8"/>
      <c r="I12" s="8"/>
      <c r="J12" s="8"/>
      <c r="K12" s="8"/>
      <c r="L12" s="8"/>
      <c r="M12" s="8"/>
      <c r="N12" s="8"/>
      <c r="O12" s="8"/>
      <c r="P12" s="8" t="s">
        <v>22</v>
      </c>
      <c r="Q12" s="8" t="s">
        <v>22</v>
      </c>
      <c r="R12" s="7"/>
      <c r="S12" s="34"/>
      <c r="T12" s="7"/>
      <c r="U12" s="94" t="s">
        <v>53</v>
      </c>
    </row>
    <row r="13" spans="1:21" ht="43.2" x14ac:dyDescent="0.55000000000000004">
      <c r="A13" s="33" t="str">
        <f>"S.MG"&amp;ROW(C13)-3</f>
        <v>S.MG10</v>
      </c>
      <c r="B13" s="26" t="s">
        <v>54</v>
      </c>
      <c r="C13" s="83" t="s">
        <v>55</v>
      </c>
      <c r="D13" s="7"/>
      <c r="E13" s="8" t="s">
        <v>21</v>
      </c>
      <c r="F13" s="46" t="s">
        <v>49</v>
      </c>
      <c r="G13" s="7"/>
      <c r="H13" s="8"/>
      <c r="I13" s="8"/>
      <c r="J13" s="8"/>
      <c r="K13" s="8"/>
      <c r="L13" s="8"/>
      <c r="M13" s="8"/>
      <c r="N13" s="8"/>
      <c r="O13" s="8"/>
      <c r="P13" s="8" t="s">
        <v>22</v>
      </c>
      <c r="Q13" s="8"/>
      <c r="R13" s="7"/>
      <c r="S13" s="34" t="s">
        <v>31</v>
      </c>
      <c r="T13" s="7"/>
      <c r="U13" s="95"/>
    </row>
    <row r="14" spans="1:21" ht="57.6" x14ac:dyDescent="0.55000000000000004">
      <c r="A14" s="33" t="str">
        <f t="shared" si="0"/>
        <v>S.MG11</v>
      </c>
      <c r="B14" s="26" t="s">
        <v>56</v>
      </c>
      <c r="C14" s="83" t="s">
        <v>57</v>
      </c>
      <c r="D14" s="7"/>
      <c r="E14" s="46" t="s">
        <v>49</v>
      </c>
      <c r="F14" s="8" t="s">
        <v>21</v>
      </c>
      <c r="G14" s="7"/>
      <c r="H14" s="8"/>
      <c r="I14" s="8"/>
      <c r="J14" s="8"/>
      <c r="K14" s="8"/>
      <c r="L14" s="8"/>
      <c r="M14" s="8"/>
      <c r="N14" s="8"/>
      <c r="O14" s="8"/>
      <c r="P14" s="8"/>
      <c r="Q14" s="8" t="s">
        <v>22</v>
      </c>
      <c r="R14" s="7"/>
      <c r="S14" s="14" t="s">
        <v>58</v>
      </c>
      <c r="T14" s="7"/>
      <c r="U14" s="94" t="s">
        <v>59</v>
      </c>
    </row>
    <row r="15" spans="1:21" ht="100.8" x14ac:dyDescent="0.55000000000000004">
      <c r="A15" s="33" t="str">
        <f>"S.MG"&amp;ROW(C15)-3</f>
        <v>S.MG12</v>
      </c>
      <c r="B15" s="26" t="s">
        <v>60</v>
      </c>
      <c r="C15" s="83" t="s">
        <v>61</v>
      </c>
      <c r="D15" s="7"/>
      <c r="E15" s="46" t="s">
        <v>49</v>
      </c>
      <c r="F15" s="8" t="s">
        <v>21</v>
      </c>
      <c r="G15" s="7"/>
      <c r="H15" s="8"/>
      <c r="I15" s="8"/>
      <c r="J15" s="8"/>
      <c r="K15" s="8"/>
      <c r="L15" s="8"/>
      <c r="M15" s="8"/>
      <c r="N15" s="8"/>
      <c r="O15" s="8"/>
      <c r="P15" s="8"/>
      <c r="Q15" s="8" t="s">
        <v>22</v>
      </c>
      <c r="R15" s="7"/>
      <c r="S15" s="34"/>
      <c r="T15" s="7"/>
      <c r="U15" s="94" t="s">
        <v>62</v>
      </c>
    </row>
    <row r="16" spans="1:21" x14ac:dyDescent="0.55000000000000004">
      <c r="A16" s="33" t="str">
        <f t="shared" si="0"/>
        <v>S.MG13</v>
      </c>
      <c r="B16" s="26" t="s">
        <v>63</v>
      </c>
      <c r="C16" s="83" t="s">
        <v>64</v>
      </c>
      <c r="D16" s="7"/>
      <c r="E16" s="8" t="s">
        <v>21</v>
      </c>
      <c r="F16" s="8" t="s">
        <v>21</v>
      </c>
      <c r="G16" s="7"/>
      <c r="H16" s="8"/>
      <c r="I16" s="8"/>
      <c r="J16" s="8"/>
      <c r="K16" s="8"/>
      <c r="L16" s="8"/>
      <c r="M16" s="8"/>
      <c r="N16" s="8"/>
      <c r="O16" s="8"/>
      <c r="P16" s="8" t="s">
        <v>22</v>
      </c>
      <c r="Q16" s="8" t="s">
        <v>22</v>
      </c>
      <c r="R16" s="7"/>
      <c r="S16" s="34"/>
      <c r="T16" s="7"/>
      <c r="U16" s="94" t="s">
        <v>65</v>
      </c>
    </row>
    <row r="17" spans="1:21" ht="144" x14ac:dyDescent="0.55000000000000004">
      <c r="A17" s="33" t="str">
        <f>"S.MG"&amp;ROW(C17)-3</f>
        <v>S.MG14</v>
      </c>
      <c r="B17" s="26" t="s">
        <v>66</v>
      </c>
      <c r="C17" s="83" t="s">
        <v>67</v>
      </c>
      <c r="D17" s="7"/>
      <c r="E17" s="8" t="s">
        <v>21</v>
      </c>
      <c r="F17" s="8" t="s">
        <v>21</v>
      </c>
      <c r="G17" s="7"/>
      <c r="H17" s="8"/>
      <c r="I17" s="8"/>
      <c r="J17" s="8"/>
      <c r="K17" s="8"/>
      <c r="L17" s="8"/>
      <c r="M17" s="8"/>
      <c r="N17" s="8"/>
      <c r="O17" s="8"/>
      <c r="P17" s="8"/>
      <c r="Q17" s="8" t="s">
        <v>22</v>
      </c>
      <c r="R17" s="7"/>
      <c r="S17" s="34" t="s">
        <v>31</v>
      </c>
      <c r="T17" s="7"/>
      <c r="U17" s="94" t="s">
        <v>68</v>
      </c>
    </row>
    <row r="18" spans="1:21" x14ac:dyDescent="0.55000000000000004">
      <c r="A18" s="123" t="s">
        <v>69</v>
      </c>
      <c r="B18" s="123"/>
      <c r="C18" s="124"/>
      <c r="D18" s="1"/>
      <c r="E18" s="64"/>
      <c r="F18" s="64"/>
      <c r="G18" s="1"/>
      <c r="H18" s="64"/>
      <c r="I18" s="64"/>
      <c r="J18" s="64"/>
      <c r="K18" s="64"/>
      <c r="L18" s="64"/>
      <c r="M18" s="64"/>
      <c r="N18" s="64"/>
      <c r="O18" s="64"/>
      <c r="P18" s="64"/>
      <c r="Q18" s="64"/>
      <c r="R18" s="1"/>
      <c r="S18" s="65"/>
      <c r="T18" s="1"/>
      <c r="U18" s="96"/>
    </row>
    <row r="19" spans="1:21" ht="43.2" x14ac:dyDescent="0.55000000000000004">
      <c r="A19" s="33" t="str">
        <f>"S.EN"&amp;ROW(C19)-18</f>
        <v>S.EN1</v>
      </c>
      <c r="B19" s="18" t="s">
        <v>70</v>
      </c>
      <c r="C19" s="19" t="s">
        <v>71</v>
      </c>
      <c r="D19" s="7"/>
      <c r="E19" s="8" t="s">
        <v>21</v>
      </c>
      <c r="F19" s="8" t="s">
        <v>21</v>
      </c>
      <c r="G19" s="7"/>
      <c r="H19" s="8"/>
      <c r="I19" s="8" t="s">
        <v>22</v>
      </c>
      <c r="J19" s="8" t="s">
        <v>23</v>
      </c>
      <c r="K19" s="8"/>
      <c r="L19" s="8"/>
      <c r="M19" s="8"/>
      <c r="N19" s="8"/>
      <c r="O19" s="8"/>
      <c r="P19" s="18" t="s">
        <v>24</v>
      </c>
      <c r="Q19" s="8" t="s">
        <v>24</v>
      </c>
      <c r="R19" s="7"/>
      <c r="S19" s="13" t="s">
        <v>31</v>
      </c>
      <c r="T19" s="7"/>
      <c r="U19" s="93" t="s">
        <v>72</v>
      </c>
    </row>
    <row r="20" spans="1:21" x14ac:dyDescent="0.55000000000000004">
      <c r="A20" s="33" t="str">
        <f t="shared" ref="A20:A36" si="1">"S.EN"&amp;ROW(C20)-18</f>
        <v>S.EN2</v>
      </c>
      <c r="B20" s="18" t="s">
        <v>73</v>
      </c>
      <c r="C20" s="19" t="s">
        <v>74</v>
      </c>
      <c r="D20" s="7"/>
      <c r="E20" s="8" t="s">
        <v>21</v>
      </c>
      <c r="F20" s="8" t="s">
        <v>21</v>
      </c>
      <c r="G20" s="7"/>
      <c r="H20" s="8"/>
      <c r="I20" s="8" t="s">
        <v>22</v>
      </c>
      <c r="J20" s="8" t="s">
        <v>23</v>
      </c>
      <c r="K20" s="8"/>
      <c r="L20" s="8"/>
      <c r="M20" s="8"/>
      <c r="N20" s="8"/>
      <c r="O20" s="8"/>
      <c r="P20" s="18" t="s">
        <v>24</v>
      </c>
      <c r="Q20" s="8" t="s">
        <v>24</v>
      </c>
      <c r="R20" s="7"/>
      <c r="S20" s="38" t="s">
        <v>75</v>
      </c>
      <c r="T20" s="7"/>
      <c r="U20" s="93"/>
    </row>
    <row r="21" spans="1:21" x14ac:dyDescent="0.55000000000000004">
      <c r="A21" s="33" t="str">
        <f t="shared" si="1"/>
        <v>S.EN3</v>
      </c>
      <c r="B21" s="44" t="s">
        <v>76</v>
      </c>
      <c r="C21" s="9" t="s">
        <v>77</v>
      </c>
      <c r="D21" s="7"/>
      <c r="E21" s="8" t="s">
        <v>21</v>
      </c>
      <c r="F21" s="8" t="s">
        <v>21</v>
      </c>
      <c r="G21" s="7"/>
      <c r="H21" s="8"/>
      <c r="I21" s="8" t="s">
        <v>22</v>
      </c>
      <c r="J21" s="8" t="s">
        <v>23</v>
      </c>
      <c r="K21" s="8" t="s">
        <v>23</v>
      </c>
      <c r="L21" s="8" t="s">
        <v>23</v>
      </c>
      <c r="M21" s="8" t="s">
        <v>23</v>
      </c>
      <c r="N21" s="44" t="s">
        <v>23</v>
      </c>
      <c r="O21" s="44"/>
      <c r="P21" s="44" t="s">
        <v>24</v>
      </c>
      <c r="Q21" s="8" t="s">
        <v>24</v>
      </c>
      <c r="R21" s="7"/>
      <c r="S21" s="38" t="s">
        <v>75</v>
      </c>
      <c r="T21" s="7"/>
      <c r="U21" s="93"/>
    </row>
    <row r="22" spans="1:21" x14ac:dyDescent="0.55000000000000004">
      <c r="A22" s="33" t="str">
        <f t="shared" si="1"/>
        <v>S.EN4</v>
      </c>
      <c r="B22" s="18" t="s">
        <v>78</v>
      </c>
      <c r="C22" s="19" t="s">
        <v>79</v>
      </c>
      <c r="D22" s="7"/>
      <c r="E22" s="8" t="s">
        <v>21</v>
      </c>
      <c r="F22" s="8" t="s">
        <v>21</v>
      </c>
      <c r="G22" s="7"/>
      <c r="H22" s="8"/>
      <c r="I22" s="18" t="s">
        <v>22</v>
      </c>
      <c r="J22" s="8" t="s">
        <v>23</v>
      </c>
      <c r="K22" s="8"/>
      <c r="L22" s="8"/>
      <c r="M22" s="8"/>
      <c r="N22" s="8"/>
      <c r="O22" s="8"/>
      <c r="P22" s="18" t="s">
        <v>24</v>
      </c>
      <c r="Q22" s="8" t="s">
        <v>24</v>
      </c>
      <c r="R22" s="7"/>
      <c r="S22" s="38" t="s">
        <v>75</v>
      </c>
      <c r="T22" s="7"/>
      <c r="U22" s="97"/>
    </row>
    <row r="23" spans="1:21" x14ac:dyDescent="0.55000000000000004">
      <c r="A23" s="33" t="str">
        <f t="shared" si="1"/>
        <v>S.EN5</v>
      </c>
      <c r="B23" s="18" t="s">
        <v>80</v>
      </c>
      <c r="C23" s="19" t="s">
        <v>81</v>
      </c>
      <c r="D23" s="7"/>
      <c r="E23" s="8" t="s">
        <v>21</v>
      </c>
      <c r="F23" s="8" t="s">
        <v>21</v>
      </c>
      <c r="G23" s="7"/>
      <c r="H23" s="8"/>
      <c r="I23" s="18" t="s">
        <v>22</v>
      </c>
      <c r="J23" s="8" t="s">
        <v>23</v>
      </c>
      <c r="K23" s="8" t="s">
        <v>23</v>
      </c>
      <c r="L23" s="8"/>
      <c r="M23" s="8"/>
      <c r="N23" s="8"/>
      <c r="O23" s="8"/>
      <c r="P23" s="18" t="s">
        <v>24</v>
      </c>
      <c r="Q23" s="8" t="s">
        <v>24</v>
      </c>
      <c r="R23" s="7"/>
      <c r="S23" s="38" t="s">
        <v>75</v>
      </c>
      <c r="T23" s="7"/>
      <c r="U23" s="97"/>
    </row>
    <row r="24" spans="1:21" x14ac:dyDescent="0.55000000000000004">
      <c r="A24" s="33" t="str">
        <f t="shared" si="1"/>
        <v>S.EN6</v>
      </c>
      <c r="B24" s="18" t="s">
        <v>82</v>
      </c>
      <c r="C24" s="19" t="s">
        <v>83</v>
      </c>
      <c r="D24" s="7"/>
      <c r="E24" s="8" t="s">
        <v>21</v>
      </c>
      <c r="F24" s="8" t="s">
        <v>21</v>
      </c>
      <c r="G24" s="7"/>
      <c r="H24" s="8"/>
      <c r="I24" s="18" t="s">
        <v>22</v>
      </c>
      <c r="J24" s="8" t="s">
        <v>23</v>
      </c>
      <c r="K24" s="8"/>
      <c r="L24" s="8"/>
      <c r="M24" s="8"/>
      <c r="N24" s="8"/>
      <c r="O24" s="8"/>
      <c r="P24" s="18" t="s">
        <v>24</v>
      </c>
      <c r="Q24" s="8" t="s">
        <v>24</v>
      </c>
      <c r="R24" s="7"/>
      <c r="S24" s="38" t="s">
        <v>75</v>
      </c>
      <c r="T24" s="7"/>
      <c r="U24" s="97"/>
    </row>
    <row r="25" spans="1:21" x14ac:dyDescent="0.55000000000000004">
      <c r="A25" s="33" t="str">
        <f t="shared" si="1"/>
        <v>S.EN7</v>
      </c>
      <c r="B25" s="18" t="s">
        <v>84</v>
      </c>
      <c r="C25" s="19" t="s">
        <v>85</v>
      </c>
      <c r="D25" s="7"/>
      <c r="E25" s="8" t="s">
        <v>21</v>
      </c>
      <c r="F25" s="8" t="s">
        <v>21</v>
      </c>
      <c r="G25" s="7"/>
      <c r="H25" s="8"/>
      <c r="I25" s="8" t="s">
        <v>22</v>
      </c>
      <c r="J25" s="8" t="s">
        <v>23</v>
      </c>
      <c r="K25" s="8" t="s">
        <v>23</v>
      </c>
      <c r="L25" s="8" t="s">
        <v>23</v>
      </c>
      <c r="M25" s="8" t="s">
        <v>23</v>
      </c>
      <c r="N25" s="18" t="s">
        <v>23</v>
      </c>
      <c r="O25" s="18"/>
      <c r="P25" s="18" t="s">
        <v>24</v>
      </c>
      <c r="Q25" s="18" t="s">
        <v>24</v>
      </c>
      <c r="R25" s="7"/>
      <c r="S25" s="38" t="s">
        <v>75</v>
      </c>
      <c r="T25" s="7"/>
      <c r="U25" s="97"/>
    </row>
    <row r="26" spans="1:21" x14ac:dyDescent="0.55000000000000004">
      <c r="A26" s="33" t="str">
        <f t="shared" si="1"/>
        <v>S.EN8</v>
      </c>
      <c r="B26" s="18" t="s">
        <v>86</v>
      </c>
      <c r="C26" s="19" t="s">
        <v>87</v>
      </c>
      <c r="D26" s="7"/>
      <c r="E26" s="8" t="s">
        <v>21</v>
      </c>
      <c r="F26" s="8" t="s">
        <v>21</v>
      </c>
      <c r="G26" s="7"/>
      <c r="H26" s="8"/>
      <c r="I26" s="8"/>
      <c r="J26" s="8" t="s">
        <v>22</v>
      </c>
      <c r="K26" s="8" t="s">
        <v>23</v>
      </c>
      <c r="L26" s="8"/>
      <c r="M26" s="8"/>
      <c r="N26" s="18"/>
      <c r="O26" s="18"/>
      <c r="P26" s="18" t="s">
        <v>24</v>
      </c>
      <c r="Q26" s="18" t="s">
        <v>24</v>
      </c>
      <c r="R26" s="7"/>
      <c r="S26" s="38" t="s">
        <v>75</v>
      </c>
      <c r="T26" s="7"/>
      <c r="U26" s="97"/>
    </row>
    <row r="27" spans="1:21" x14ac:dyDescent="0.55000000000000004">
      <c r="A27" s="33" t="str">
        <f t="shared" si="1"/>
        <v>S.EN9</v>
      </c>
      <c r="B27" s="18" t="s">
        <v>88</v>
      </c>
      <c r="C27" s="19" t="s">
        <v>89</v>
      </c>
      <c r="D27" s="7"/>
      <c r="E27" s="8" t="s">
        <v>21</v>
      </c>
      <c r="F27" s="8" t="s">
        <v>21</v>
      </c>
      <c r="G27" s="7"/>
      <c r="H27" s="8"/>
      <c r="I27" s="8"/>
      <c r="J27" s="8" t="s">
        <v>22</v>
      </c>
      <c r="K27" s="8" t="s">
        <v>23</v>
      </c>
      <c r="L27" s="8"/>
      <c r="M27" s="8"/>
      <c r="N27" s="18" t="s">
        <v>23</v>
      </c>
      <c r="O27" s="18"/>
      <c r="P27" s="18" t="s">
        <v>24</v>
      </c>
      <c r="Q27" s="18" t="s">
        <v>24</v>
      </c>
      <c r="R27" s="7"/>
      <c r="S27" s="38" t="s">
        <v>75</v>
      </c>
      <c r="T27" s="7"/>
      <c r="U27" s="97"/>
    </row>
    <row r="28" spans="1:21" x14ac:dyDescent="0.55000000000000004">
      <c r="A28" s="33" t="str">
        <f t="shared" si="1"/>
        <v>S.EN10</v>
      </c>
      <c r="B28" s="18" t="s">
        <v>90</v>
      </c>
      <c r="C28" s="19" t="s">
        <v>91</v>
      </c>
      <c r="D28" s="7"/>
      <c r="E28" s="8" t="s">
        <v>21</v>
      </c>
      <c r="F28" s="8" t="s">
        <v>21</v>
      </c>
      <c r="G28" s="7"/>
      <c r="H28" s="8"/>
      <c r="I28" s="18"/>
      <c r="J28" s="8" t="s">
        <v>22</v>
      </c>
      <c r="K28" s="8" t="s">
        <v>23</v>
      </c>
      <c r="L28" s="8" t="s">
        <v>23</v>
      </c>
      <c r="M28" s="8" t="s">
        <v>23</v>
      </c>
      <c r="N28" s="8" t="s">
        <v>23</v>
      </c>
      <c r="O28" s="8"/>
      <c r="P28" s="18" t="s">
        <v>24</v>
      </c>
      <c r="Q28" s="18" t="s">
        <v>24</v>
      </c>
      <c r="R28" s="7"/>
      <c r="S28" s="38" t="s">
        <v>75</v>
      </c>
      <c r="T28" s="7"/>
      <c r="U28" s="97" t="s">
        <v>92</v>
      </c>
    </row>
    <row r="29" spans="1:21" x14ac:dyDescent="0.55000000000000004">
      <c r="A29" s="33" t="str">
        <f t="shared" si="1"/>
        <v>S.EN11</v>
      </c>
      <c r="B29" s="18" t="s">
        <v>93</v>
      </c>
      <c r="C29" s="19" t="s">
        <v>94</v>
      </c>
      <c r="D29" s="7"/>
      <c r="E29" s="8" t="s">
        <v>21</v>
      </c>
      <c r="F29" s="8" t="s">
        <v>21</v>
      </c>
      <c r="G29" s="7"/>
      <c r="H29" s="8"/>
      <c r="I29" s="18"/>
      <c r="J29" s="8" t="s">
        <v>22</v>
      </c>
      <c r="K29" s="8" t="s">
        <v>23</v>
      </c>
      <c r="L29" s="8" t="s">
        <v>23</v>
      </c>
      <c r="M29" s="8" t="s">
        <v>23</v>
      </c>
      <c r="N29" s="8" t="s">
        <v>23</v>
      </c>
      <c r="O29" s="8"/>
      <c r="P29" s="18" t="s">
        <v>24</v>
      </c>
      <c r="Q29" s="18" t="s">
        <v>24</v>
      </c>
      <c r="R29" s="7"/>
      <c r="S29" s="38" t="s">
        <v>75</v>
      </c>
      <c r="T29" s="7"/>
      <c r="U29" s="97" t="s">
        <v>95</v>
      </c>
    </row>
    <row r="30" spans="1:21" x14ac:dyDescent="0.55000000000000004">
      <c r="A30" s="33" t="str">
        <f t="shared" si="1"/>
        <v>S.EN12</v>
      </c>
      <c r="B30" s="18" t="s">
        <v>96</v>
      </c>
      <c r="C30" s="19" t="s">
        <v>97</v>
      </c>
      <c r="D30" s="7"/>
      <c r="E30" s="8" t="s">
        <v>21</v>
      </c>
      <c r="F30" s="8" t="s">
        <v>21</v>
      </c>
      <c r="G30" s="7"/>
      <c r="H30" s="8"/>
      <c r="I30" s="8"/>
      <c r="J30" s="8" t="s">
        <v>22</v>
      </c>
      <c r="K30" s="8" t="s">
        <v>23</v>
      </c>
      <c r="L30" s="8" t="s">
        <v>23</v>
      </c>
      <c r="M30" s="8" t="s">
        <v>23</v>
      </c>
      <c r="N30" s="8" t="s">
        <v>23</v>
      </c>
      <c r="O30" s="8"/>
      <c r="P30" s="18" t="s">
        <v>24</v>
      </c>
      <c r="Q30" s="18" t="s">
        <v>24</v>
      </c>
      <c r="R30" s="7"/>
      <c r="S30" s="38" t="s">
        <v>75</v>
      </c>
      <c r="T30" s="7"/>
      <c r="U30" s="97" t="s">
        <v>98</v>
      </c>
    </row>
    <row r="31" spans="1:21" x14ac:dyDescent="0.55000000000000004">
      <c r="A31" s="33" t="str">
        <f t="shared" si="1"/>
        <v>S.EN13</v>
      </c>
      <c r="B31" s="18" t="s">
        <v>99</v>
      </c>
      <c r="C31" s="19" t="s">
        <v>100</v>
      </c>
      <c r="D31" s="7"/>
      <c r="E31" s="8" t="s">
        <v>21</v>
      </c>
      <c r="F31" s="8" t="s">
        <v>21</v>
      </c>
      <c r="G31" s="7"/>
      <c r="H31" s="8"/>
      <c r="I31" s="8"/>
      <c r="J31" s="8" t="s">
        <v>22</v>
      </c>
      <c r="K31" s="8" t="s">
        <v>23</v>
      </c>
      <c r="L31" s="8" t="s">
        <v>23</v>
      </c>
      <c r="M31" s="8" t="s">
        <v>23</v>
      </c>
      <c r="N31" s="8" t="s">
        <v>23</v>
      </c>
      <c r="O31" s="8"/>
      <c r="P31" s="18" t="s">
        <v>24</v>
      </c>
      <c r="Q31" s="18" t="s">
        <v>24</v>
      </c>
      <c r="R31" s="7"/>
      <c r="S31" s="38" t="s">
        <v>75</v>
      </c>
      <c r="T31" s="7"/>
      <c r="U31" s="97" t="s">
        <v>101</v>
      </c>
    </row>
    <row r="32" spans="1:21" x14ac:dyDescent="0.55000000000000004">
      <c r="A32" s="33" t="str">
        <f t="shared" si="1"/>
        <v>S.EN14</v>
      </c>
      <c r="B32" s="18" t="s">
        <v>102</v>
      </c>
      <c r="C32" s="19" t="s">
        <v>103</v>
      </c>
      <c r="D32" s="7"/>
      <c r="E32" s="8" t="s">
        <v>21</v>
      </c>
      <c r="F32" s="8" t="s">
        <v>21</v>
      </c>
      <c r="G32" s="7"/>
      <c r="H32" s="8"/>
      <c r="I32" s="8"/>
      <c r="J32" s="8" t="s">
        <v>22</v>
      </c>
      <c r="K32" s="8" t="s">
        <v>22</v>
      </c>
      <c r="L32" s="8"/>
      <c r="M32" s="8"/>
      <c r="N32" s="8"/>
      <c r="O32" s="8"/>
      <c r="P32" s="18" t="s">
        <v>24</v>
      </c>
      <c r="Q32" s="18" t="s">
        <v>24</v>
      </c>
      <c r="R32" s="7"/>
      <c r="S32" s="38" t="s">
        <v>75</v>
      </c>
      <c r="T32" s="7"/>
      <c r="U32" s="97"/>
    </row>
    <row r="33" spans="1:21" x14ac:dyDescent="0.55000000000000004">
      <c r="A33" s="33" t="str">
        <f t="shared" si="1"/>
        <v>S.EN15</v>
      </c>
      <c r="B33" s="18" t="s">
        <v>104</v>
      </c>
      <c r="C33" s="19" t="s">
        <v>105</v>
      </c>
      <c r="D33" s="7"/>
      <c r="E33" s="8" t="s">
        <v>21</v>
      </c>
      <c r="F33" s="8" t="s">
        <v>21</v>
      </c>
      <c r="G33" s="7"/>
      <c r="H33" s="8"/>
      <c r="I33" s="8" t="s">
        <v>22</v>
      </c>
      <c r="J33" s="8" t="s">
        <v>23</v>
      </c>
      <c r="K33" s="8" t="s">
        <v>23</v>
      </c>
      <c r="L33" s="8"/>
      <c r="M33" s="8"/>
      <c r="N33" s="8"/>
      <c r="O33" s="8"/>
      <c r="P33" s="18" t="s">
        <v>24</v>
      </c>
      <c r="Q33" s="18" t="s">
        <v>24</v>
      </c>
      <c r="R33" s="7"/>
      <c r="S33" s="38" t="s">
        <v>75</v>
      </c>
      <c r="T33" s="7"/>
      <c r="U33" s="97"/>
    </row>
    <row r="34" spans="1:21" x14ac:dyDescent="0.55000000000000004">
      <c r="A34" s="33" t="str">
        <f t="shared" si="1"/>
        <v>S.EN16</v>
      </c>
      <c r="B34" s="18" t="s">
        <v>106</v>
      </c>
      <c r="C34" s="19" t="s">
        <v>107</v>
      </c>
      <c r="D34" s="7"/>
      <c r="E34" s="8" t="s">
        <v>21</v>
      </c>
      <c r="F34" s="8" t="s">
        <v>21</v>
      </c>
      <c r="G34" s="7"/>
      <c r="H34" s="8"/>
      <c r="I34" s="8"/>
      <c r="J34" s="8" t="s">
        <v>22</v>
      </c>
      <c r="K34" s="8" t="s">
        <v>23</v>
      </c>
      <c r="L34" s="8"/>
      <c r="M34" s="8"/>
      <c r="N34" s="18"/>
      <c r="O34" s="18"/>
      <c r="P34" s="18" t="s">
        <v>24</v>
      </c>
      <c r="Q34" s="18" t="s">
        <v>24</v>
      </c>
      <c r="R34" s="7"/>
      <c r="S34" s="38" t="s">
        <v>75</v>
      </c>
      <c r="T34" s="7"/>
      <c r="U34" s="97"/>
    </row>
    <row r="35" spans="1:21" x14ac:dyDescent="0.55000000000000004">
      <c r="A35" s="33" t="str">
        <f t="shared" si="1"/>
        <v>S.EN17</v>
      </c>
      <c r="B35" s="18" t="s">
        <v>108</v>
      </c>
      <c r="C35" s="19" t="s">
        <v>109</v>
      </c>
      <c r="D35" s="7"/>
      <c r="E35" s="8" t="s">
        <v>110</v>
      </c>
      <c r="F35" s="8" t="s">
        <v>21</v>
      </c>
      <c r="G35" s="7"/>
      <c r="H35" s="8"/>
      <c r="I35" s="8"/>
      <c r="J35" s="8" t="s">
        <v>22</v>
      </c>
      <c r="K35" s="8" t="s">
        <v>22</v>
      </c>
      <c r="L35" s="8"/>
      <c r="M35" s="8"/>
      <c r="N35" s="18"/>
      <c r="O35" s="18"/>
      <c r="P35" s="18" t="s">
        <v>24</v>
      </c>
      <c r="Q35" s="18" t="s">
        <v>24</v>
      </c>
      <c r="R35" s="7"/>
      <c r="S35" s="38" t="s">
        <v>75</v>
      </c>
      <c r="T35" s="7"/>
      <c r="U35" s="97"/>
    </row>
    <row r="36" spans="1:21" x14ac:dyDescent="0.55000000000000004">
      <c r="A36" s="33" t="str">
        <f t="shared" si="1"/>
        <v>S.EN18</v>
      </c>
      <c r="B36" s="18" t="s">
        <v>111</v>
      </c>
      <c r="C36" s="19" t="s">
        <v>112</v>
      </c>
      <c r="D36" s="7"/>
      <c r="E36" s="47" t="s">
        <v>49</v>
      </c>
      <c r="F36" s="18" t="s">
        <v>21</v>
      </c>
      <c r="G36" s="7"/>
      <c r="H36" s="8"/>
      <c r="I36" s="18"/>
      <c r="J36" s="18"/>
      <c r="K36" s="18" t="s">
        <v>22</v>
      </c>
      <c r="L36" s="18"/>
      <c r="M36" s="18"/>
      <c r="N36" s="18" t="s">
        <v>23</v>
      </c>
      <c r="O36" s="18"/>
      <c r="P36" s="18"/>
      <c r="Q36" s="18" t="s">
        <v>24</v>
      </c>
      <c r="R36" s="7"/>
      <c r="S36" s="38" t="s">
        <v>75</v>
      </c>
      <c r="T36" s="7"/>
      <c r="U36" s="98"/>
    </row>
    <row r="37" spans="1:21" x14ac:dyDescent="0.55000000000000004">
      <c r="A37" s="123" t="s">
        <v>113</v>
      </c>
      <c r="B37" s="123"/>
      <c r="C37" s="124"/>
      <c r="D37" s="1"/>
      <c r="E37" s="64"/>
      <c r="F37" s="64"/>
      <c r="G37" s="1"/>
      <c r="H37" s="64"/>
      <c r="I37" s="64"/>
      <c r="J37" s="64"/>
      <c r="K37" s="64"/>
      <c r="L37" s="64"/>
      <c r="M37" s="64"/>
      <c r="N37" s="64"/>
      <c r="O37" s="64"/>
      <c r="P37" s="64"/>
      <c r="Q37" s="64"/>
      <c r="R37" s="1"/>
      <c r="S37" s="65"/>
      <c r="T37" s="1"/>
      <c r="U37" s="96"/>
    </row>
    <row r="38" spans="1:21" x14ac:dyDescent="0.55000000000000004">
      <c r="A38" s="33" t="str">
        <f>"S.TE"&amp;ROW(C38)-37</f>
        <v>S.TE1</v>
      </c>
      <c r="B38" s="18" t="s">
        <v>114</v>
      </c>
      <c r="C38" s="19" t="s">
        <v>115</v>
      </c>
      <c r="D38" s="7"/>
      <c r="E38" s="18" t="s">
        <v>21</v>
      </c>
      <c r="F38" s="18" t="s">
        <v>21</v>
      </c>
      <c r="G38" s="7"/>
      <c r="H38" s="18"/>
      <c r="I38" s="18"/>
      <c r="J38" s="18" t="s">
        <v>22</v>
      </c>
      <c r="K38" s="18" t="s">
        <v>23</v>
      </c>
      <c r="L38" s="18" t="s">
        <v>23</v>
      </c>
      <c r="M38" s="18" t="s">
        <v>23</v>
      </c>
      <c r="N38" s="18" t="s">
        <v>23</v>
      </c>
      <c r="O38" s="18"/>
      <c r="P38" s="18" t="s">
        <v>24</v>
      </c>
      <c r="Q38" s="18" t="s">
        <v>24</v>
      </c>
      <c r="R38" s="7"/>
      <c r="S38" s="84" t="s">
        <v>116</v>
      </c>
      <c r="T38" s="7"/>
      <c r="U38" s="97" t="s">
        <v>117</v>
      </c>
    </row>
    <row r="39" spans="1:21" x14ac:dyDescent="0.55000000000000004">
      <c r="A39" s="33" t="str">
        <f t="shared" ref="A39:A53" si="2">"S.TE"&amp;ROW(C39)-37</f>
        <v>S.TE2</v>
      </c>
      <c r="B39" s="18" t="s">
        <v>118</v>
      </c>
      <c r="C39" s="19" t="s">
        <v>119</v>
      </c>
      <c r="D39" s="7"/>
      <c r="E39" s="18" t="s">
        <v>21</v>
      </c>
      <c r="F39" s="18" t="s">
        <v>21</v>
      </c>
      <c r="G39" s="7"/>
      <c r="H39" s="18"/>
      <c r="I39" s="18"/>
      <c r="J39" s="18" t="s">
        <v>22</v>
      </c>
      <c r="K39" s="18" t="s">
        <v>23</v>
      </c>
      <c r="L39" s="18"/>
      <c r="M39" s="18"/>
      <c r="N39" s="18"/>
      <c r="O39" s="18"/>
      <c r="P39" s="18" t="s">
        <v>24</v>
      </c>
      <c r="Q39" s="18" t="s">
        <v>24</v>
      </c>
      <c r="R39" s="7"/>
      <c r="S39" s="84" t="s">
        <v>120</v>
      </c>
      <c r="T39" s="7"/>
      <c r="U39" s="97" t="s">
        <v>117</v>
      </c>
    </row>
    <row r="40" spans="1:21" ht="28.8" x14ac:dyDescent="0.55000000000000004">
      <c r="A40" s="33" t="str">
        <f t="shared" si="2"/>
        <v>S.TE3</v>
      </c>
      <c r="B40" s="18" t="s">
        <v>121</v>
      </c>
      <c r="C40" s="19" t="s">
        <v>122</v>
      </c>
      <c r="D40" s="7"/>
      <c r="E40" s="18" t="s">
        <v>123</v>
      </c>
      <c r="F40" s="18" t="s">
        <v>21</v>
      </c>
      <c r="G40" s="7"/>
      <c r="H40" s="18"/>
      <c r="I40" s="18"/>
      <c r="J40" s="18"/>
      <c r="K40" s="18" t="s">
        <v>22</v>
      </c>
      <c r="L40" s="18" t="s">
        <v>23</v>
      </c>
      <c r="M40" s="18"/>
      <c r="N40" s="18"/>
      <c r="O40" s="18"/>
      <c r="P40" s="18" t="s">
        <v>24</v>
      </c>
      <c r="Q40" s="18" t="s">
        <v>24</v>
      </c>
      <c r="R40" s="7"/>
      <c r="S40" s="84" t="s">
        <v>124</v>
      </c>
      <c r="T40" s="7"/>
      <c r="U40" s="97" t="s">
        <v>117</v>
      </c>
    </row>
    <row r="41" spans="1:21" ht="28.8" x14ac:dyDescent="0.55000000000000004">
      <c r="A41" s="33" t="str">
        <f t="shared" si="2"/>
        <v>S.TE4</v>
      </c>
      <c r="B41" s="18" t="s">
        <v>125</v>
      </c>
      <c r="C41" s="19" t="s">
        <v>126</v>
      </c>
      <c r="D41" s="7"/>
      <c r="E41" s="18" t="s">
        <v>123</v>
      </c>
      <c r="F41" s="18" t="s">
        <v>21</v>
      </c>
      <c r="G41" s="7"/>
      <c r="H41" s="18"/>
      <c r="I41" s="18"/>
      <c r="J41" s="18"/>
      <c r="K41" s="18" t="s">
        <v>22</v>
      </c>
      <c r="L41" s="18" t="s">
        <v>23</v>
      </c>
      <c r="M41" s="18" t="s">
        <v>23</v>
      </c>
      <c r="N41" s="18" t="s">
        <v>23</v>
      </c>
      <c r="O41" s="18"/>
      <c r="P41" s="18" t="s">
        <v>24</v>
      </c>
      <c r="Q41" s="18" t="s">
        <v>24</v>
      </c>
      <c r="R41" s="7"/>
      <c r="S41" s="38" t="s">
        <v>75</v>
      </c>
      <c r="T41" s="7"/>
      <c r="U41" s="97"/>
    </row>
    <row r="42" spans="1:21" x14ac:dyDescent="0.55000000000000004">
      <c r="A42" s="33" t="str">
        <f t="shared" si="2"/>
        <v>S.TE5</v>
      </c>
      <c r="B42" s="18" t="s">
        <v>127</v>
      </c>
      <c r="C42" s="19" t="s">
        <v>105</v>
      </c>
      <c r="D42" s="7"/>
      <c r="E42" s="47" t="s">
        <v>49</v>
      </c>
      <c r="F42" s="18" t="s">
        <v>21</v>
      </c>
      <c r="G42" s="7"/>
      <c r="H42" s="18"/>
      <c r="I42" s="18"/>
      <c r="J42" s="18" t="s">
        <v>22</v>
      </c>
      <c r="K42" s="18" t="s">
        <v>23</v>
      </c>
      <c r="L42" s="18" t="s">
        <v>23</v>
      </c>
      <c r="M42" s="18" t="s">
        <v>23</v>
      </c>
      <c r="N42" s="18" t="s">
        <v>23</v>
      </c>
      <c r="O42" s="18"/>
      <c r="P42" s="18"/>
      <c r="Q42" s="18" t="s">
        <v>24</v>
      </c>
      <c r="R42" s="7"/>
      <c r="S42" s="38" t="s">
        <v>75</v>
      </c>
      <c r="T42" s="7"/>
      <c r="U42" s="97"/>
    </row>
    <row r="43" spans="1:21" x14ac:dyDescent="0.55000000000000004">
      <c r="A43" s="33" t="str">
        <f t="shared" si="2"/>
        <v>S.TE6</v>
      </c>
      <c r="B43" s="18" t="s">
        <v>128</v>
      </c>
      <c r="C43" s="19" t="s">
        <v>129</v>
      </c>
      <c r="D43" s="7"/>
      <c r="E43" s="47" t="s">
        <v>49</v>
      </c>
      <c r="F43" s="18" t="s">
        <v>21</v>
      </c>
      <c r="G43" s="7"/>
      <c r="H43" s="18"/>
      <c r="I43" s="18"/>
      <c r="J43" s="18"/>
      <c r="K43" s="18"/>
      <c r="L43" s="18" t="s">
        <v>22</v>
      </c>
      <c r="M43" s="18" t="s">
        <v>23</v>
      </c>
      <c r="N43" s="18" t="s">
        <v>23</v>
      </c>
      <c r="O43" s="18"/>
      <c r="P43" s="18"/>
      <c r="Q43" s="18" t="s">
        <v>24</v>
      </c>
      <c r="R43" s="7"/>
      <c r="S43" s="38" t="s">
        <v>75</v>
      </c>
      <c r="T43" s="7"/>
      <c r="U43" s="97"/>
    </row>
    <row r="44" spans="1:21" x14ac:dyDescent="0.55000000000000004">
      <c r="A44" s="33" t="str">
        <f t="shared" si="2"/>
        <v>S.TE7</v>
      </c>
      <c r="B44" s="18" t="s">
        <v>130</v>
      </c>
      <c r="C44" s="19" t="s">
        <v>131</v>
      </c>
      <c r="D44" s="7"/>
      <c r="E44" s="47" t="s">
        <v>49</v>
      </c>
      <c r="F44" s="18" t="s">
        <v>21</v>
      </c>
      <c r="G44" s="7"/>
      <c r="H44" s="18"/>
      <c r="I44" s="18"/>
      <c r="J44" s="18"/>
      <c r="K44" s="18"/>
      <c r="L44" s="18" t="s">
        <v>22</v>
      </c>
      <c r="M44" s="18" t="s">
        <v>23</v>
      </c>
      <c r="N44" s="18" t="s">
        <v>23</v>
      </c>
      <c r="O44" s="18"/>
      <c r="P44" s="18"/>
      <c r="Q44" s="18" t="s">
        <v>24</v>
      </c>
      <c r="R44" s="7"/>
      <c r="S44" s="84" t="s">
        <v>120</v>
      </c>
      <c r="T44" s="7"/>
      <c r="U44" s="97" t="s">
        <v>117</v>
      </c>
    </row>
    <row r="45" spans="1:21" x14ac:dyDescent="0.55000000000000004">
      <c r="A45" s="33" t="str">
        <f t="shared" si="2"/>
        <v>S.TE8</v>
      </c>
      <c r="B45" s="18" t="s">
        <v>132</v>
      </c>
      <c r="C45" s="19" t="s">
        <v>133</v>
      </c>
      <c r="D45" s="7"/>
      <c r="E45" s="47" t="s">
        <v>49</v>
      </c>
      <c r="F45" s="18" t="s">
        <v>21</v>
      </c>
      <c r="G45" s="7"/>
      <c r="H45" s="18"/>
      <c r="I45" s="18"/>
      <c r="J45" s="18"/>
      <c r="K45" s="18"/>
      <c r="L45" s="18"/>
      <c r="M45" s="18" t="s">
        <v>22</v>
      </c>
      <c r="N45" s="18" t="s">
        <v>23</v>
      </c>
      <c r="O45" s="18"/>
      <c r="P45" s="18"/>
      <c r="Q45" s="18" t="s">
        <v>24</v>
      </c>
      <c r="R45" s="7"/>
      <c r="S45" s="84" t="s">
        <v>124</v>
      </c>
      <c r="T45" s="7"/>
      <c r="U45" s="97" t="s">
        <v>117</v>
      </c>
    </row>
    <row r="46" spans="1:21" x14ac:dyDescent="0.55000000000000004">
      <c r="A46" s="33" t="str">
        <f t="shared" si="2"/>
        <v>S.TE9</v>
      </c>
      <c r="B46" s="18" t="s">
        <v>134</v>
      </c>
      <c r="C46" s="19" t="s">
        <v>135</v>
      </c>
      <c r="D46" s="7"/>
      <c r="E46" s="47" t="s">
        <v>49</v>
      </c>
      <c r="F46" s="18" t="s">
        <v>21</v>
      </c>
      <c r="G46" s="7"/>
      <c r="H46" s="18"/>
      <c r="I46" s="18"/>
      <c r="J46" s="18"/>
      <c r="K46" s="18"/>
      <c r="L46" s="18" t="s">
        <v>22</v>
      </c>
      <c r="M46" s="18" t="s">
        <v>23</v>
      </c>
      <c r="N46" s="18" t="s">
        <v>23</v>
      </c>
      <c r="O46" s="18"/>
      <c r="P46" s="18"/>
      <c r="Q46" s="18" t="s">
        <v>24</v>
      </c>
      <c r="R46" s="7"/>
      <c r="S46" s="84" t="s">
        <v>120</v>
      </c>
      <c r="T46" s="7"/>
      <c r="U46" s="97" t="s">
        <v>117</v>
      </c>
    </row>
    <row r="47" spans="1:21" x14ac:dyDescent="0.55000000000000004">
      <c r="A47" s="33" t="str">
        <f t="shared" si="2"/>
        <v>S.TE10</v>
      </c>
      <c r="B47" s="18" t="s">
        <v>136</v>
      </c>
      <c r="C47" s="19" t="s">
        <v>137</v>
      </c>
      <c r="D47" s="7"/>
      <c r="E47" s="47" t="s">
        <v>49</v>
      </c>
      <c r="F47" s="18" t="s">
        <v>21</v>
      </c>
      <c r="G47" s="7"/>
      <c r="H47" s="18"/>
      <c r="I47" s="18"/>
      <c r="J47" s="18"/>
      <c r="K47" s="18"/>
      <c r="L47" s="18"/>
      <c r="M47" s="18" t="s">
        <v>22</v>
      </c>
      <c r="N47" s="18" t="s">
        <v>23</v>
      </c>
      <c r="O47" s="18"/>
      <c r="P47" s="18"/>
      <c r="Q47" s="18" t="s">
        <v>24</v>
      </c>
      <c r="R47" s="7"/>
      <c r="S47" s="84" t="s">
        <v>124</v>
      </c>
      <c r="T47" s="7"/>
      <c r="U47" s="97" t="s">
        <v>117</v>
      </c>
    </row>
    <row r="48" spans="1:21" x14ac:dyDescent="0.55000000000000004">
      <c r="A48" s="33" t="str">
        <f t="shared" si="2"/>
        <v>S.TE11</v>
      </c>
      <c r="B48" s="18" t="s">
        <v>138</v>
      </c>
      <c r="C48" s="19" t="s">
        <v>139</v>
      </c>
      <c r="D48" s="7"/>
      <c r="E48" s="47" t="s">
        <v>49</v>
      </c>
      <c r="F48" s="18" t="s">
        <v>21</v>
      </c>
      <c r="G48" s="7"/>
      <c r="H48" s="18"/>
      <c r="I48" s="18"/>
      <c r="J48" s="18"/>
      <c r="K48" s="18"/>
      <c r="L48" s="18" t="s">
        <v>22</v>
      </c>
      <c r="M48" s="18" t="s">
        <v>23</v>
      </c>
      <c r="N48" s="18" t="s">
        <v>23</v>
      </c>
      <c r="O48" s="18"/>
      <c r="P48" s="18"/>
      <c r="Q48" s="18" t="s">
        <v>24</v>
      </c>
      <c r="R48" s="7"/>
      <c r="S48" s="84" t="s">
        <v>120</v>
      </c>
      <c r="T48" s="7"/>
      <c r="U48" s="97" t="s">
        <v>117</v>
      </c>
    </row>
    <row r="49" spans="1:21" x14ac:dyDescent="0.55000000000000004">
      <c r="A49" s="33" t="str">
        <f t="shared" si="2"/>
        <v>S.TE12</v>
      </c>
      <c r="B49" s="85" t="s">
        <v>140</v>
      </c>
      <c r="C49" s="19" t="s">
        <v>141</v>
      </c>
      <c r="D49" s="7"/>
      <c r="E49" s="47" t="s">
        <v>49</v>
      </c>
      <c r="F49" s="18" t="s">
        <v>21</v>
      </c>
      <c r="G49" s="7"/>
      <c r="H49" s="18"/>
      <c r="I49" s="18"/>
      <c r="J49" s="18"/>
      <c r="K49" s="18"/>
      <c r="L49" s="18"/>
      <c r="M49" s="18" t="s">
        <v>22</v>
      </c>
      <c r="N49" s="18" t="s">
        <v>23</v>
      </c>
      <c r="O49" s="18" t="s">
        <v>23</v>
      </c>
      <c r="P49" s="18"/>
      <c r="Q49" s="18" t="s">
        <v>24</v>
      </c>
      <c r="R49" s="7"/>
      <c r="S49" s="84" t="s">
        <v>124</v>
      </c>
      <c r="T49" s="7"/>
      <c r="U49" s="97" t="s">
        <v>117</v>
      </c>
    </row>
    <row r="50" spans="1:21" x14ac:dyDescent="0.55000000000000004">
      <c r="A50" s="33" t="str">
        <f t="shared" si="2"/>
        <v>S.TE13</v>
      </c>
      <c r="B50" s="18" t="s">
        <v>142</v>
      </c>
      <c r="C50" s="19" t="s">
        <v>143</v>
      </c>
      <c r="D50" s="7"/>
      <c r="E50" s="47" t="s">
        <v>49</v>
      </c>
      <c r="F50" s="18" t="s">
        <v>21</v>
      </c>
      <c r="G50" s="7"/>
      <c r="H50" s="18"/>
      <c r="I50" s="18"/>
      <c r="J50" s="18"/>
      <c r="K50" s="18"/>
      <c r="L50" s="18"/>
      <c r="M50" s="18"/>
      <c r="N50" s="18"/>
      <c r="O50" s="18" t="s">
        <v>22</v>
      </c>
      <c r="P50" s="18"/>
      <c r="Q50" s="18" t="s">
        <v>23</v>
      </c>
      <c r="R50" s="7"/>
      <c r="S50" s="38" t="s">
        <v>75</v>
      </c>
      <c r="T50" s="7"/>
      <c r="U50" s="98"/>
    </row>
    <row r="51" spans="1:21" ht="187.2" x14ac:dyDescent="0.55000000000000004">
      <c r="A51" s="33" t="str">
        <f t="shared" si="2"/>
        <v>S.TE14</v>
      </c>
      <c r="B51" s="18" t="s">
        <v>144</v>
      </c>
      <c r="C51" s="19" t="s">
        <v>15</v>
      </c>
      <c r="D51" s="86"/>
      <c r="E51" s="47" t="s">
        <v>49</v>
      </c>
      <c r="F51" s="18"/>
      <c r="G51" s="7"/>
      <c r="H51" s="18"/>
      <c r="I51" s="18"/>
      <c r="J51" s="18"/>
      <c r="K51" s="18"/>
      <c r="L51" s="18"/>
      <c r="M51" s="18"/>
      <c r="N51" s="18"/>
      <c r="O51" s="18" t="s">
        <v>22</v>
      </c>
      <c r="P51" s="18"/>
      <c r="Q51" s="18" t="s">
        <v>23</v>
      </c>
      <c r="R51" s="7"/>
      <c r="S51" s="38" t="s">
        <v>145</v>
      </c>
      <c r="T51" s="7"/>
      <c r="U51" s="98" t="s">
        <v>146</v>
      </c>
    </row>
    <row r="52" spans="1:21" x14ac:dyDescent="0.55000000000000004">
      <c r="A52" s="33" t="str">
        <f t="shared" si="2"/>
        <v>S.TE15</v>
      </c>
      <c r="B52" s="18" t="s">
        <v>147</v>
      </c>
      <c r="C52" s="19" t="s">
        <v>148</v>
      </c>
      <c r="D52" s="86"/>
      <c r="E52" s="47" t="s">
        <v>49</v>
      </c>
      <c r="F52" s="18" t="s">
        <v>21</v>
      </c>
      <c r="G52" s="7"/>
      <c r="H52" s="18"/>
      <c r="I52" s="18"/>
      <c r="J52" s="18"/>
      <c r="K52" s="18"/>
      <c r="L52" s="18"/>
      <c r="M52" s="18"/>
      <c r="N52" s="18"/>
      <c r="O52" s="18" t="s">
        <v>22</v>
      </c>
      <c r="P52" s="18"/>
      <c r="Q52" s="18" t="s">
        <v>23</v>
      </c>
      <c r="R52" s="7"/>
      <c r="S52" s="38" t="s">
        <v>75</v>
      </c>
      <c r="T52" s="7"/>
      <c r="U52" s="98"/>
    </row>
    <row r="53" spans="1:21" ht="178.5" customHeight="1" x14ac:dyDescent="0.55000000000000004">
      <c r="A53" s="33" t="str">
        <f t="shared" si="2"/>
        <v>S.TE16</v>
      </c>
      <c r="B53" s="18" t="s">
        <v>149</v>
      </c>
      <c r="C53" s="19" t="s">
        <v>150</v>
      </c>
      <c r="D53" s="86"/>
      <c r="E53" s="47" t="s">
        <v>49</v>
      </c>
      <c r="F53" s="18" t="s">
        <v>21</v>
      </c>
      <c r="G53" s="7"/>
      <c r="H53" s="18"/>
      <c r="I53" s="18"/>
      <c r="J53" s="18"/>
      <c r="K53" s="18" t="s">
        <v>22</v>
      </c>
      <c r="L53" s="18"/>
      <c r="M53" s="18" t="s">
        <v>23</v>
      </c>
      <c r="N53" s="18" t="s">
        <v>23</v>
      </c>
      <c r="O53" s="18" t="s">
        <v>23</v>
      </c>
      <c r="P53" s="18"/>
      <c r="Q53" s="18" t="s">
        <v>23</v>
      </c>
      <c r="R53" s="7"/>
      <c r="S53" s="13" t="s">
        <v>31</v>
      </c>
      <c r="T53" s="7"/>
      <c r="U53" s="99" t="s">
        <v>151</v>
      </c>
    </row>
    <row r="54" spans="1:21" x14ac:dyDescent="0.55000000000000004">
      <c r="A54" s="123" t="s">
        <v>152</v>
      </c>
      <c r="B54" s="123"/>
      <c r="C54" s="124"/>
      <c r="D54" s="1"/>
      <c r="E54" s="64"/>
      <c r="F54" s="64"/>
      <c r="G54" s="1"/>
      <c r="H54" s="64"/>
      <c r="I54" s="64"/>
      <c r="J54" s="64"/>
      <c r="K54" s="64"/>
      <c r="L54" s="64"/>
      <c r="M54" s="64"/>
      <c r="N54" s="64"/>
      <c r="O54" s="64"/>
      <c r="P54" s="64"/>
      <c r="Q54" s="64"/>
      <c r="R54" s="1"/>
      <c r="S54" s="65"/>
      <c r="T54" s="1"/>
      <c r="U54" s="96"/>
    </row>
    <row r="55" spans="1:21" x14ac:dyDescent="0.55000000000000004">
      <c r="A55" s="18" t="str">
        <f>"S.PA"&amp;ROW(B55)-53</f>
        <v>S.PA2</v>
      </c>
      <c r="B55" s="18" t="s">
        <v>153</v>
      </c>
      <c r="C55" s="19" t="s">
        <v>154</v>
      </c>
      <c r="D55" s="7"/>
      <c r="E55" s="47" t="s">
        <v>49</v>
      </c>
      <c r="F55" s="18" t="s">
        <v>21</v>
      </c>
      <c r="G55" s="7"/>
      <c r="H55" s="18"/>
      <c r="I55" s="18"/>
      <c r="J55" s="19" t="s">
        <v>22</v>
      </c>
      <c r="K55" s="19" t="s">
        <v>23</v>
      </c>
      <c r="L55" s="19"/>
      <c r="M55" s="19"/>
      <c r="N55" s="18"/>
      <c r="O55" s="18"/>
      <c r="P55" s="18"/>
      <c r="Q55" s="18" t="s">
        <v>24</v>
      </c>
      <c r="R55" s="7"/>
      <c r="S55" s="84" t="s">
        <v>155</v>
      </c>
      <c r="T55" s="7"/>
      <c r="U55" s="125" t="s">
        <v>156</v>
      </c>
    </row>
    <row r="56" spans="1:21" x14ac:dyDescent="0.55000000000000004">
      <c r="A56" s="18" t="str">
        <f t="shared" ref="A56:A69" si="3">"S.PA"&amp;ROW(B56)-53</f>
        <v>S.PA3</v>
      </c>
      <c r="B56" s="18" t="s">
        <v>157</v>
      </c>
      <c r="C56" s="19" t="s">
        <v>158</v>
      </c>
      <c r="D56" s="7"/>
      <c r="E56" s="18" t="s">
        <v>21</v>
      </c>
      <c r="F56" s="18" t="s">
        <v>21</v>
      </c>
      <c r="G56" s="7"/>
      <c r="H56" s="18"/>
      <c r="I56" s="18"/>
      <c r="J56" s="19" t="s">
        <v>22</v>
      </c>
      <c r="K56" s="19" t="s">
        <v>23</v>
      </c>
      <c r="L56" s="19" t="s">
        <v>23</v>
      </c>
      <c r="M56" s="19" t="s">
        <v>23</v>
      </c>
      <c r="N56" s="19" t="s">
        <v>23</v>
      </c>
      <c r="O56" s="19"/>
      <c r="P56" s="18" t="s">
        <v>24</v>
      </c>
      <c r="Q56" s="18" t="s">
        <v>24</v>
      </c>
      <c r="R56" s="7"/>
      <c r="S56" s="84" t="s">
        <v>159</v>
      </c>
      <c r="T56" s="7"/>
      <c r="U56" s="126"/>
    </row>
    <row r="57" spans="1:21" x14ac:dyDescent="0.55000000000000004">
      <c r="A57" s="18" t="str">
        <f t="shared" si="3"/>
        <v>S.PA4</v>
      </c>
      <c r="B57" s="18" t="s">
        <v>160</v>
      </c>
      <c r="C57" s="19" t="s">
        <v>161</v>
      </c>
      <c r="D57" s="7"/>
      <c r="E57" s="47" t="s">
        <v>49</v>
      </c>
      <c r="F57" s="18" t="s">
        <v>21</v>
      </c>
      <c r="G57" s="7"/>
      <c r="H57" s="18"/>
      <c r="I57" s="18"/>
      <c r="J57" s="19" t="s">
        <v>22</v>
      </c>
      <c r="K57" s="19" t="s">
        <v>23</v>
      </c>
      <c r="L57" s="19" t="s">
        <v>23</v>
      </c>
      <c r="M57" s="19" t="s">
        <v>23</v>
      </c>
      <c r="N57" s="19" t="s">
        <v>23</v>
      </c>
      <c r="O57" s="19"/>
      <c r="P57" s="18"/>
      <c r="Q57" s="18" t="s">
        <v>24</v>
      </c>
      <c r="R57" s="7"/>
      <c r="S57" s="84" t="s">
        <v>162</v>
      </c>
      <c r="T57" s="7"/>
      <c r="U57" s="126"/>
    </row>
    <row r="58" spans="1:21" x14ac:dyDescent="0.55000000000000004">
      <c r="A58" s="18" t="str">
        <f t="shared" si="3"/>
        <v>S.PA5</v>
      </c>
      <c r="B58" s="18" t="s">
        <v>163</v>
      </c>
      <c r="C58" s="19" t="s">
        <v>164</v>
      </c>
      <c r="D58" s="7"/>
      <c r="E58" s="47" t="s">
        <v>49</v>
      </c>
      <c r="F58" s="18" t="s">
        <v>21</v>
      </c>
      <c r="G58" s="7"/>
      <c r="H58" s="18"/>
      <c r="I58" s="18"/>
      <c r="J58" s="18"/>
      <c r="K58" s="18"/>
      <c r="L58" s="19" t="s">
        <v>23</v>
      </c>
      <c r="M58" s="19" t="s">
        <v>23</v>
      </c>
      <c r="N58" s="19" t="s">
        <v>23</v>
      </c>
      <c r="O58" s="19"/>
      <c r="P58" s="18"/>
      <c r="Q58" s="18" t="s">
        <v>24</v>
      </c>
      <c r="R58" s="7"/>
      <c r="S58" s="84" t="s">
        <v>165</v>
      </c>
      <c r="T58" s="7"/>
      <c r="U58" s="126"/>
    </row>
    <row r="59" spans="1:21" x14ac:dyDescent="0.55000000000000004">
      <c r="A59" s="18" t="str">
        <f t="shared" si="3"/>
        <v>S.PA6</v>
      </c>
      <c r="B59" s="18" t="s">
        <v>166</v>
      </c>
      <c r="C59" s="19" t="s">
        <v>167</v>
      </c>
      <c r="D59" s="7"/>
      <c r="E59" s="18" t="s">
        <v>21</v>
      </c>
      <c r="F59" s="18" t="s">
        <v>21</v>
      </c>
      <c r="G59" s="7"/>
      <c r="H59" s="18"/>
      <c r="I59" s="18"/>
      <c r="J59" s="19" t="s">
        <v>22</v>
      </c>
      <c r="K59" s="19" t="s">
        <v>23</v>
      </c>
      <c r="L59" s="18" t="s">
        <v>23</v>
      </c>
      <c r="M59" s="19" t="s">
        <v>23</v>
      </c>
      <c r="N59" s="19" t="s">
        <v>23</v>
      </c>
      <c r="O59" s="19"/>
      <c r="P59" s="18"/>
      <c r="Q59" s="18" t="s">
        <v>24</v>
      </c>
      <c r="R59" s="7"/>
      <c r="S59" s="84" t="s">
        <v>168</v>
      </c>
      <c r="T59" s="7"/>
      <c r="U59" s="126"/>
    </row>
    <row r="60" spans="1:21" ht="28.8" x14ac:dyDescent="0.55000000000000004">
      <c r="A60" s="18" t="str">
        <f t="shared" si="3"/>
        <v>S.PA7</v>
      </c>
      <c r="B60" s="18" t="s">
        <v>169</v>
      </c>
      <c r="C60" s="19" t="s">
        <v>170</v>
      </c>
      <c r="D60" s="7"/>
      <c r="E60" s="47" t="s">
        <v>49</v>
      </c>
      <c r="F60" s="18" t="s">
        <v>123</v>
      </c>
      <c r="G60" s="7"/>
      <c r="H60" s="18"/>
      <c r="I60" s="18"/>
      <c r="J60" s="18"/>
      <c r="K60" s="19" t="s">
        <v>23</v>
      </c>
      <c r="L60" s="19" t="s">
        <v>23</v>
      </c>
      <c r="M60" s="19" t="s">
        <v>23</v>
      </c>
      <c r="N60" s="19" t="s">
        <v>23</v>
      </c>
      <c r="O60" s="19"/>
      <c r="P60" s="18" t="s">
        <v>24</v>
      </c>
      <c r="Q60" s="18" t="s">
        <v>24</v>
      </c>
      <c r="R60" s="7"/>
      <c r="S60" s="84" t="s">
        <v>171</v>
      </c>
      <c r="T60" s="7"/>
      <c r="U60" s="126"/>
    </row>
    <row r="61" spans="1:21" x14ac:dyDescent="0.55000000000000004">
      <c r="A61" s="18" t="str">
        <f t="shared" si="3"/>
        <v>S.PA8</v>
      </c>
      <c r="B61" s="18" t="s">
        <v>172</v>
      </c>
      <c r="C61" s="19" t="s">
        <v>173</v>
      </c>
      <c r="D61" s="7"/>
      <c r="E61" s="47" t="s">
        <v>49</v>
      </c>
      <c r="F61" s="18" t="s">
        <v>21</v>
      </c>
      <c r="G61" s="7"/>
      <c r="H61" s="18"/>
      <c r="I61" s="18"/>
      <c r="J61" s="19" t="s">
        <v>22</v>
      </c>
      <c r="K61" s="19" t="s">
        <v>23</v>
      </c>
      <c r="L61" s="18"/>
      <c r="M61" s="19" t="s">
        <v>23</v>
      </c>
      <c r="N61" s="19" t="s">
        <v>23</v>
      </c>
      <c r="O61" s="19"/>
      <c r="P61" s="18"/>
      <c r="Q61" s="18" t="s">
        <v>24</v>
      </c>
      <c r="R61" s="7"/>
      <c r="S61" s="84" t="s">
        <v>174</v>
      </c>
      <c r="T61" s="7"/>
      <c r="U61" s="126"/>
    </row>
    <row r="62" spans="1:21" ht="14.5" customHeight="1" x14ac:dyDescent="0.55000000000000004">
      <c r="A62" s="18" t="str">
        <f t="shared" si="3"/>
        <v>S.PA9</v>
      </c>
      <c r="B62" s="18" t="s">
        <v>175</v>
      </c>
      <c r="C62" s="19" t="s">
        <v>176</v>
      </c>
      <c r="D62" s="7"/>
      <c r="E62" s="47" t="s">
        <v>49</v>
      </c>
      <c r="F62" s="57" t="s">
        <v>177</v>
      </c>
      <c r="G62" s="7"/>
      <c r="H62" s="18"/>
      <c r="I62" s="18"/>
      <c r="J62" s="18" t="s">
        <v>22</v>
      </c>
      <c r="K62" s="19" t="s">
        <v>23</v>
      </c>
      <c r="L62" s="19" t="s">
        <v>23</v>
      </c>
      <c r="M62" s="19" t="s">
        <v>23</v>
      </c>
      <c r="N62" s="19" t="s">
        <v>23</v>
      </c>
      <c r="O62" s="19"/>
      <c r="P62" s="18"/>
      <c r="Q62" s="18" t="s">
        <v>24</v>
      </c>
      <c r="R62" s="7"/>
      <c r="S62" s="84" t="s">
        <v>178</v>
      </c>
      <c r="T62" s="7"/>
      <c r="U62" s="126"/>
    </row>
    <row r="63" spans="1:21" ht="14.5" customHeight="1" x14ac:dyDescent="0.55000000000000004">
      <c r="A63" s="18" t="str">
        <f t="shared" si="3"/>
        <v>S.PA10</v>
      </c>
      <c r="B63" s="18" t="s">
        <v>179</v>
      </c>
      <c r="C63" s="19" t="s">
        <v>180</v>
      </c>
      <c r="D63" s="7"/>
      <c r="E63" s="57" t="s">
        <v>177</v>
      </c>
      <c r="F63" s="57" t="s">
        <v>177</v>
      </c>
      <c r="G63" s="7"/>
      <c r="H63" s="18"/>
      <c r="I63" s="18"/>
      <c r="J63" s="19" t="s">
        <v>22</v>
      </c>
      <c r="K63" s="19" t="s">
        <v>23</v>
      </c>
      <c r="L63" s="18"/>
      <c r="M63" s="18"/>
      <c r="N63" s="18"/>
      <c r="O63" s="18"/>
      <c r="P63" s="18" t="s">
        <v>24</v>
      </c>
      <c r="Q63" s="18" t="s">
        <v>24</v>
      </c>
      <c r="R63" s="7"/>
      <c r="S63" s="84" t="s">
        <v>181</v>
      </c>
      <c r="T63" s="7"/>
      <c r="U63" s="126"/>
    </row>
    <row r="64" spans="1:21" x14ac:dyDescent="0.55000000000000004">
      <c r="A64" s="18" t="str">
        <f t="shared" si="3"/>
        <v>S.PA11</v>
      </c>
      <c r="B64" s="18" t="s">
        <v>182</v>
      </c>
      <c r="C64" s="19" t="s">
        <v>183</v>
      </c>
      <c r="D64" s="7"/>
      <c r="E64" s="47" t="s">
        <v>49</v>
      </c>
      <c r="F64" s="18" t="s">
        <v>21</v>
      </c>
      <c r="G64" s="7"/>
      <c r="H64" s="18"/>
      <c r="I64" s="128" t="s">
        <v>184</v>
      </c>
      <c r="J64" s="113"/>
      <c r="K64" s="113"/>
      <c r="L64" s="113"/>
      <c r="M64" s="113"/>
      <c r="N64" s="113"/>
      <c r="O64" s="113"/>
      <c r="P64" s="113"/>
      <c r="Q64" s="129"/>
      <c r="R64" s="7"/>
      <c r="S64" s="84" t="s">
        <v>185</v>
      </c>
      <c r="T64" s="7"/>
      <c r="U64" s="126"/>
    </row>
    <row r="65" spans="1:21" x14ac:dyDescent="0.55000000000000004">
      <c r="A65" s="18" t="str">
        <f t="shared" si="3"/>
        <v>S.PA12</v>
      </c>
      <c r="B65" s="18" t="s">
        <v>186</v>
      </c>
      <c r="C65" s="19" t="s">
        <v>187</v>
      </c>
      <c r="D65" s="7"/>
      <c r="E65" s="47" t="s">
        <v>49</v>
      </c>
      <c r="F65" s="18" t="s">
        <v>21</v>
      </c>
      <c r="G65" s="7"/>
      <c r="H65" s="18"/>
      <c r="I65" s="128" t="s">
        <v>184</v>
      </c>
      <c r="J65" s="113"/>
      <c r="K65" s="113"/>
      <c r="L65" s="113"/>
      <c r="M65" s="113"/>
      <c r="N65" s="113"/>
      <c r="O65" s="113"/>
      <c r="P65" s="113"/>
      <c r="Q65" s="129"/>
      <c r="R65" s="7"/>
      <c r="S65" s="84" t="s">
        <v>188</v>
      </c>
      <c r="T65" s="7"/>
      <c r="U65" s="126"/>
    </row>
    <row r="66" spans="1:21" x14ac:dyDescent="0.55000000000000004">
      <c r="A66" s="18" t="str">
        <f t="shared" si="3"/>
        <v>S.PA13</v>
      </c>
      <c r="B66" s="18" t="s">
        <v>189</v>
      </c>
      <c r="C66" s="19" t="s">
        <v>190</v>
      </c>
      <c r="D66" s="7"/>
      <c r="E66" s="47" t="s">
        <v>49</v>
      </c>
      <c r="F66" s="18" t="s">
        <v>21</v>
      </c>
      <c r="G66" s="7"/>
      <c r="H66" s="18"/>
      <c r="I66" s="113" t="s">
        <v>191</v>
      </c>
      <c r="J66" s="113"/>
      <c r="K66" s="113"/>
      <c r="L66" s="113"/>
      <c r="M66" s="113"/>
      <c r="N66" s="113"/>
      <c r="O66" s="113"/>
      <c r="P66" s="113"/>
      <c r="Q66" s="113"/>
      <c r="R66" s="7"/>
      <c r="S66" s="84" t="s">
        <v>192</v>
      </c>
      <c r="T66" s="7"/>
      <c r="U66" s="126"/>
    </row>
    <row r="67" spans="1:21" ht="43.2" x14ac:dyDescent="0.55000000000000004">
      <c r="A67" s="18" t="str">
        <f t="shared" si="3"/>
        <v>S.PA14</v>
      </c>
      <c r="B67" s="44" t="s">
        <v>193</v>
      </c>
      <c r="C67" s="44" t="s">
        <v>194</v>
      </c>
      <c r="D67" s="7"/>
      <c r="E67" s="47" t="s">
        <v>49</v>
      </c>
      <c r="F67" s="68" t="s">
        <v>21</v>
      </c>
      <c r="G67" s="7"/>
      <c r="H67" s="18"/>
      <c r="I67" s="66"/>
      <c r="J67" s="66"/>
      <c r="K67" s="66" t="s">
        <v>22</v>
      </c>
      <c r="L67" s="66"/>
      <c r="M67" s="66"/>
      <c r="N67" s="66" t="s">
        <v>23</v>
      </c>
      <c r="O67" s="66"/>
      <c r="P67" s="66"/>
      <c r="Q67" s="44" t="s">
        <v>24</v>
      </c>
      <c r="R67" s="7"/>
      <c r="S67" s="82" t="s">
        <v>195</v>
      </c>
      <c r="T67" s="7"/>
      <c r="U67" s="126"/>
    </row>
    <row r="68" spans="1:21" x14ac:dyDescent="0.55000000000000004">
      <c r="A68" s="18" t="str">
        <f t="shared" si="3"/>
        <v>S.PA15</v>
      </c>
      <c r="B68" s="18" t="s">
        <v>196</v>
      </c>
      <c r="C68" s="19" t="s">
        <v>197</v>
      </c>
      <c r="D68" s="7"/>
      <c r="E68" s="47" t="s">
        <v>49</v>
      </c>
      <c r="F68" s="57" t="s">
        <v>177</v>
      </c>
      <c r="G68" s="7"/>
      <c r="H68" s="18"/>
      <c r="I68" s="18"/>
      <c r="J68" s="18" t="s">
        <v>22</v>
      </c>
      <c r="K68" s="18" t="s">
        <v>23</v>
      </c>
      <c r="L68" s="18" t="s">
        <v>23</v>
      </c>
      <c r="M68" s="18" t="s">
        <v>23</v>
      </c>
      <c r="N68" s="18" t="s">
        <v>23</v>
      </c>
      <c r="O68" s="18"/>
      <c r="P68" s="18"/>
      <c r="Q68" s="18" t="s">
        <v>24</v>
      </c>
      <c r="R68" s="7"/>
      <c r="S68" s="84" t="s">
        <v>181</v>
      </c>
      <c r="T68" s="7"/>
      <c r="U68" s="126"/>
    </row>
    <row r="69" spans="1:21" x14ac:dyDescent="0.55000000000000004">
      <c r="A69" s="18" t="str">
        <f t="shared" si="3"/>
        <v>S.PA16</v>
      </c>
      <c r="B69" s="18" t="s">
        <v>198</v>
      </c>
      <c r="C69" s="19" t="s">
        <v>199</v>
      </c>
      <c r="D69" s="7"/>
      <c r="E69" s="47" t="s">
        <v>49</v>
      </c>
      <c r="F69" s="34" t="s">
        <v>21</v>
      </c>
      <c r="G69" s="7"/>
      <c r="H69" s="18"/>
      <c r="I69" s="18"/>
      <c r="J69" s="18" t="s">
        <v>22</v>
      </c>
      <c r="K69" s="18" t="s">
        <v>23</v>
      </c>
      <c r="L69" s="19" t="s">
        <v>23</v>
      </c>
      <c r="M69" s="19" t="s">
        <v>23</v>
      </c>
      <c r="N69" s="19" t="s">
        <v>23</v>
      </c>
      <c r="O69" s="19"/>
      <c r="P69" s="18"/>
      <c r="Q69" s="18" t="s">
        <v>24</v>
      </c>
      <c r="R69" s="7"/>
      <c r="S69" s="34" t="s">
        <v>34</v>
      </c>
      <c r="T69" s="7"/>
      <c r="U69" s="127"/>
    </row>
    <row r="70" spans="1:21" x14ac:dyDescent="0.55000000000000004">
      <c r="A70" s="121" t="s">
        <v>200</v>
      </c>
      <c r="B70" s="121"/>
      <c r="C70" s="122"/>
      <c r="D70" s="39"/>
      <c r="E70" s="87"/>
      <c r="F70" s="88"/>
      <c r="G70" s="39"/>
      <c r="H70" s="67"/>
      <c r="I70" s="67"/>
      <c r="J70" s="67"/>
      <c r="K70" s="67"/>
      <c r="L70" s="67"/>
      <c r="M70" s="67"/>
      <c r="N70" s="67"/>
      <c r="O70" s="67"/>
      <c r="P70" s="67"/>
      <c r="Q70" s="67"/>
      <c r="R70" s="39"/>
      <c r="S70" s="88"/>
      <c r="T70" s="39"/>
      <c r="U70" s="101"/>
    </row>
    <row r="71" spans="1:21" ht="28.8" x14ac:dyDescent="0.55000000000000004">
      <c r="A71" s="18" t="s">
        <v>201</v>
      </c>
      <c r="B71" s="18" t="s">
        <v>202</v>
      </c>
      <c r="C71" s="19" t="s">
        <v>203</v>
      </c>
      <c r="D71" s="39"/>
      <c r="E71" s="18" t="s">
        <v>123</v>
      </c>
      <c r="F71" s="18" t="s">
        <v>123</v>
      </c>
      <c r="G71" s="39"/>
      <c r="H71" s="18"/>
      <c r="I71" s="18"/>
      <c r="J71" s="18" t="s">
        <v>22</v>
      </c>
      <c r="K71" s="18" t="s">
        <v>23</v>
      </c>
      <c r="L71" s="18" t="s">
        <v>23</v>
      </c>
      <c r="M71" s="18" t="s">
        <v>23</v>
      </c>
      <c r="N71" s="18" t="s">
        <v>23</v>
      </c>
      <c r="O71" s="44"/>
      <c r="P71" s="44" t="s">
        <v>24</v>
      </c>
      <c r="Q71" s="44" t="s">
        <v>24</v>
      </c>
      <c r="R71" s="39"/>
      <c r="S71" s="84" t="s">
        <v>204</v>
      </c>
      <c r="T71" s="7"/>
      <c r="U71" s="100" t="s">
        <v>205</v>
      </c>
    </row>
    <row r="72" spans="1:21" ht="28.8" x14ac:dyDescent="0.55000000000000004">
      <c r="A72" s="18" t="s">
        <v>206</v>
      </c>
      <c r="B72" s="18" t="s">
        <v>207</v>
      </c>
      <c r="C72" s="19" t="s">
        <v>208</v>
      </c>
      <c r="D72" s="39"/>
      <c r="E72" s="18" t="s">
        <v>123</v>
      </c>
      <c r="F72" s="18" t="s">
        <v>123</v>
      </c>
      <c r="G72" s="39"/>
      <c r="H72" s="18"/>
      <c r="I72" s="18"/>
      <c r="J72" s="18" t="s">
        <v>22</v>
      </c>
      <c r="K72" s="18" t="s">
        <v>23</v>
      </c>
      <c r="L72" s="18"/>
      <c r="M72" s="18"/>
      <c r="N72" s="18" t="s">
        <v>23</v>
      </c>
      <c r="O72" s="44"/>
      <c r="P72" s="44" t="s">
        <v>24</v>
      </c>
      <c r="Q72" s="44" t="s">
        <v>24</v>
      </c>
      <c r="R72" s="39"/>
      <c r="S72" s="84" t="s">
        <v>209</v>
      </c>
      <c r="T72" s="7"/>
      <c r="U72" s="100" t="s">
        <v>205</v>
      </c>
    </row>
    <row r="73" spans="1:21" ht="28.8" x14ac:dyDescent="0.55000000000000004">
      <c r="A73" s="18" t="s">
        <v>210</v>
      </c>
      <c r="B73" s="18" t="s">
        <v>211</v>
      </c>
      <c r="C73" s="19" t="s">
        <v>212</v>
      </c>
      <c r="D73" s="39"/>
      <c r="E73" s="18" t="s">
        <v>123</v>
      </c>
      <c r="F73" s="18" t="s">
        <v>123</v>
      </c>
      <c r="G73" s="39"/>
      <c r="H73" s="18"/>
      <c r="I73" s="18"/>
      <c r="J73" s="18" t="s">
        <v>22</v>
      </c>
      <c r="K73" s="18" t="s">
        <v>23</v>
      </c>
      <c r="L73" s="18"/>
      <c r="M73" s="18"/>
      <c r="N73" s="18"/>
      <c r="O73" s="44"/>
      <c r="P73" s="44" t="s">
        <v>24</v>
      </c>
      <c r="Q73" s="44" t="s">
        <v>24</v>
      </c>
      <c r="R73" s="39"/>
      <c r="S73" s="84" t="s">
        <v>213</v>
      </c>
      <c r="T73" s="7"/>
      <c r="U73" s="100" t="s">
        <v>205</v>
      </c>
    </row>
    <row r="74" spans="1:21" ht="28.8" x14ac:dyDescent="0.55000000000000004">
      <c r="A74" s="18" t="s">
        <v>214</v>
      </c>
      <c r="B74" s="18" t="s">
        <v>215</v>
      </c>
      <c r="C74" s="19" t="s">
        <v>216</v>
      </c>
      <c r="D74" s="39"/>
      <c r="E74" s="18" t="s">
        <v>123</v>
      </c>
      <c r="F74" s="18" t="s">
        <v>123</v>
      </c>
      <c r="G74" s="39"/>
      <c r="H74" s="18"/>
      <c r="I74" s="18"/>
      <c r="J74" s="18" t="s">
        <v>22</v>
      </c>
      <c r="K74" s="18" t="s">
        <v>23</v>
      </c>
      <c r="L74" s="18"/>
      <c r="M74" s="18"/>
      <c r="N74" s="18"/>
      <c r="O74" s="44"/>
      <c r="P74" s="44" t="s">
        <v>24</v>
      </c>
      <c r="Q74" s="44" t="s">
        <v>24</v>
      </c>
      <c r="R74" s="39"/>
      <c r="S74" s="84" t="s">
        <v>217</v>
      </c>
      <c r="T74" s="7"/>
      <c r="U74" s="100" t="s">
        <v>205</v>
      </c>
    </row>
    <row r="75" spans="1:21" ht="28.8" x14ac:dyDescent="0.55000000000000004">
      <c r="A75" s="18" t="s">
        <v>218</v>
      </c>
      <c r="B75" s="18" t="s">
        <v>219</v>
      </c>
      <c r="C75" s="19" t="s">
        <v>220</v>
      </c>
      <c r="D75" s="39"/>
      <c r="E75" s="18" t="s">
        <v>123</v>
      </c>
      <c r="F75" s="18" t="s">
        <v>123</v>
      </c>
      <c r="G75" s="39"/>
      <c r="H75" s="18"/>
      <c r="I75" s="18" t="s">
        <v>22</v>
      </c>
      <c r="J75" s="18" t="s">
        <v>23</v>
      </c>
      <c r="K75" s="18" t="s">
        <v>23</v>
      </c>
      <c r="L75" s="18"/>
      <c r="M75" s="18"/>
      <c r="N75" s="18"/>
      <c r="O75" s="44"/>
      <c r="P75" s="44" t="s">
        <v>24</v>
      </c>
      <c r="Q75" s="44" t="s">
        <v>24</v>
      </c>
      <c r="R75" s="39"/>
      <c r="S75" s="84" t="s">
        <v>221</v>
      </c>
      <c r="T75" s="7"/>
      <c r="U75" s="100" t="s">
        <v>205</v>
      </c>
    </row>
    <row r="76" spans="1:21" ht="28.8" x14ac:dyDescent="0.55000000000000004">
      <c r="A76" s="18" t="s">
        <v>222</v>
      </c>
      <c r="B76" s="18" t="s">
        <v>223</v>
      </c>
      <c r="C76" s="19" t="s">
        <v>224</v>
      </c>
      <c r="D76" s="39"/>
      <c r="E76" s="47" t="s">
        <v>49</v>
      </c>
      <c r="F76" s="18" t="s">
        <v>123</v>
      </c>
      <c r="G76" s="39"/>
      <c r="H76" s="18"/>
      <c r="I76" s="18"/>
      <c r="J76" s="18"/>
      <c r="K76" s="18"/>
      <c r="L76" s="18" t="s">
        <v>22</v>
      </c>
      <c r="M76" s="18" t="s">
        <v>23</v>
      </c>
      <c r="N76" s="18" t="s">
        <v>23</v>
      </c>
      <c r="O76" s="18" t="s">
        <v>23</v>
      </c>
      <c r="P76" s="18"/>
      <c r="Q76" s="44" t="s">
        <v>24</v>
      </c>
      <c r="R76" s="39"/>
      <c r="S76" s="84" t="s">
        <v>225</v>
      </c>
      <c r="T76" s="7"/>
      <c r="U76" s="100" t="s">
        <v>205</v>
      </c>
    </row>
    <row r="77" spans="1:21" ht="28.8" x14ac:dyDescent="0.55000000000000004">
      <c r="A77" s="18" t="s">
        <v>226</v>
      </c>
      <c r="B77" s="18" t="s">
        <v>227</v>
      </c>
      <c r="C77" s="19" t="s">
        <v>228</v>
      </c>
      <c r="D77" s="39"/>
      <c r="E77" s="47" t="s">
        <v>49</v>
      </c>
      <c r="F77" s="18" t="s">
        <v>123</v>
      </c>
      <c r="G77" s="39"/>
      <c r="H77" s="18"/>
      <c r="I77" s="18"/>
      <c r="J77" s="18"/>
      <c r="K77" s="18" t="s">
        <v>22</v>
      </c>
      <c r="L77" s="18" t="s">
        <v>23</v>
      </c>
      <c r="M77" s="18" t="s">
        <v>23</v>
      </c>
      <c r="N77" s="18" t="s">
        <v>23</v>
      </c>
      <c r="O77" s="18" t="s">
        <v>23</v>
      </c>
      <c r="P77" s="18"/>
      <c r="Q77" s="44" t="s">
        <v>24</v>
      </c>
      <c r="R77" s="39"/>
      <c r="S77" s="84" t="s">
        <v>229</v>
      </c>
      <c r="T77" s="7"/>
      <c r="U77" s="100" t="s">
        <v>205</v>
      </c>
    </row>
    <row r="78" spans="1:21" ht="28.8" x14ac:dyDescent="0.55000000000000004">
      <c r="A78" s="18" t="s">
        <v>230</v>
      </c>
      <c r="B78" s="18" t="s">
        <v>231</v>
      </c>
      <c r="C78" s="19" t="s">
        <v>232</v>
      </c>
      <c r="D78" s="39"/>
      <c r="E78" s="18" t="s">
        <v>123</v>
      </c>
      <c r="F78" s="18" t="s">
        <v>123</v>
      </c>
      <c r="G78" s="39"/>
      <c r="H78" s="18"/>
      <c r="I78" s="18" t="s">
        <v>22</v>
      </c>
      <c r="J78" s="18" t="s">
        <v>23</v>
      </c>
      <c r="K78" s="18" t="s">
        <v>23</v>
      </c>
      <c r="L78" s="18" t="s">
        <v>23</v>
      </c>
      <c r="M78" s="18"/>
      <c r="N78" s="18"/>
      <c r="O78" s="44"/>
      <c r="P78" s="44" t="s">
        <v>24</v>
      </c>
      <c r="Q78" s="44" t="s">
        <v>24</v>
      </c>
      <c r="R78" s="39"/>
      <c r="S78" s="84" t="s">
        <v>233</v>
      </c>
      <c r="T78" s="7"/>
      <c r="U78" s="100" t="s">
        <v>205</v>
      </c>
    </row>
    <row r="79" spans="1:21" ht="28.8" x14ac:dyDescent="0.55000000000000004">
      <c r="A79" s="18" t="s">
        <v>234</v>
      </c>
      <c r="B79" s="18" t="s">
        <v>235</v>
      </c>
      <c r="C79" s="19" t="s">
        <v>236</v>
      </c>
      <c r="D79" s="39"/>
      <c r="E79" s="18" t="s">
        <v>123</v>
      </c>
      <c r="F79" s="18" t="s">
        <v>123</v>
      </c>
      <c r="G79" s="39"/>
      <c r="H79" s="18"/>
      <c r="I79" s="18" t="s">
        <v>22</v>
      </c>
      <c r="J79" s="18" t="s">
        <v>23</v>
      </c>
      <c r="K79" s="18" t="s">
        <v>23</v>
      </c>
      <c r="L79" s="18" t="s">
        <v>23</v>
      </c>
      <c r="M79" s="18"/>
      <c r="N79" s="18"/>
      <c r="O79" s="44"/>
      <c r="P79" s="44" t="s">
        <v>24</v>
      </c>
      <c r="Q79" s="44" t="s">
        <v>24</v>
      </c>
      <c r="R79" s="39"/>
      <c r="S79" s="84" t="s">
        <v>237</v>
      </c>
      <c r="T79" s="7"/>
      <c r="U79" s="100" t="s">
        <v>205</v>
      </c>
    </row>
    <row r="80" spans="1:21" ht="28.8" x14ac:dyDescent="0.55000000000000004">
      <c r="A80" s="18" t="s">
        <v>238</v>
      </c>
      <c r="B80" s="18" t="s">
        <v>239</v>
      </c>
      <c r="C80" s="19" t="s">
        <v>240</v>
      </c>
      <c r="D80" s="39"/>
      <c r="E80" s="18" t="s">
        <v>123</v>
      </c>
      <c r="F80" s="18" t="s">
        <v>123</v>
      </c>
      <c r="G80" s="39"/>
      <c r="H80" s="18"/>
      <c r="I80" s="18"/>
      <c r="J80" s="18" t="s">
        <v>22</v>
      </c>
      <c r="K80" s="18" t="s">
        <v>23</v>
      </c>
      <c r="L80" s="18"/>
      <c r="M80" s="18"/>
      <c r="N80" s="18"/>
      <c r="O80" s="44"/>
      <c r="P80" s="44" t="s">
        <v>24</v>
      </c>
      <c r="Q80" s="44" t="s">
        <v>24</v>
      </c>
      <c r="R80" s="39"/>
      <c r="S80" s="84" t="s">
        <v>241</v>
      </c>
      <c r="T80" s="7"/>
      <c r="U80" s="100" t="s">
        <v>205</v>
      </c>
    </row>
    <row r="81" spans="1:21" ht="28.8" x14ac:dyDescent="0.55000000000000004">
      <c r="A81" s="18" t="s">
        <v>242</v>
      </c>
      <c r="B81" s="18" t="s">
        <v>243</v>
      </c>
      <c r="C81" s="19" t="s">
        <v>244</v>
      </c>
      <c r="D81" s="39"/>
      <c r="E81" s="47" t="s">
        <v>49</v>
      </c>
      <c r="F81" s="18" t="s">
        <v>123</v>
      </c>
      <c r="G81" s="39"/>
      <c r="H81" s="18"/>
      <c r="I81" s="18"/>
      <c r="J81" s="18"/>
      <c r="K81" s="18" t="s">
        <v>22</v>
      </c>
      <c r="L81" s="18"/>
      <c r="M81" s="18" t="s">
        <v>23</v>
      </c>
      <c r="N81" s="18" t="s">
        <v>23</v>
      </c>
      <c r="O81" s="18"/>
      <c r="P81" s="18"/>
      <c r="Q81" s="44" t="s">
        <v>24</v>
      </c>
      <c r="R81" s="39"/>
      <c r="S81" s="84" t="s">
        <v>245</v>
      </c>
      <c r="T81" s="7"/>
      <c r="U81" s="100" t="s">
        <v>205</v>
      </c>
    </row>
    <row r="82" spans="1:21" ht="28.8" x14ac:dyDescent="0.55000000000000004">
      <c r="A82" s="18" t="s">
        <v>246</v>
      </c>
      <c r="B82" s="18" t="s">
        <v>247</v>
      </c>
      <c r="C82" s="19" t="s">
        <v>248</v>
      </c>
      <c r="D82" s="39"/>
      <c r="E82" s="47" t="s">
        <v>49</v>
      </c>
      <c r="F82" s="18" t="s">
        <v>123</v>
      </c>
      <c r="G82" s="39"/>
      <c r="H82" s="18"/>
      <c r="I82" s="18"/>
      <c r="J82" s="18"/>
      <c r="K82" s="18"/>
      <c r="L82" s="18"/>
      <c r="M82" s="18" t="s">
        <v>22</v>
      </c>
      <c r="N82" s="18" t="s">
        <v>23</v>
      </c>
      <c r="O82" s="18" t="s">
        <v>23</v>
      </c>
      <c r="P82" s="18"/>
      <c r="Q82" s="44" t="s">
        <v>24</v>
      </c>
      <c r="R82" s="39"/>
      <c r="S82" s="84" t="s">
        <v>249</v>
      </c>
      <c r="T82" s="7"/>
      <c r="U82" s="100" t="s">
        <v>205</v>
      </c>
    </row>
    <row r="83" spans="1:21" ht="28.8" x14ac:dyDescent="0.55000000000000004">
      <c r="A83" s="18" t="s">
        <v>250</v>
      </c>
      <c r="B83" s="18" t="s">
        <v>251</v>
      </c>
      <c r="C83" s="19" t="s">
        <v>252</v>
      </c>
      <c r="D83" s="39"/>
      <c r="E83" s="47" t="s">
        <v>49</v>
      </c>
      <c r="F83" s="18" t="s">
        <v>123</v>
      </c>
      <c r="G83" s="39"/>
      <c r="H83" s="18"/>
      <c r="I83" s="18"/>
      <c r="J83" s="18"/>
      <c r="K83" s="18"/>
      <c r="L83" s="18"/>
      <c r="M83" s="18" t="s">
        <v>22</v>
      </c>
      <c r="N83" s="18" t="s">
        <v>23</v>
      </c>
      <c r="O83" s="44" t="s">
        <v>23</v>
      </c>
      <c r="P83" s="44"/>
      <c r="Q83" s="44" t="s">
        <v>24</v>
      </c>
      <c r="R83" s="39"/>
      <c r="S83" s="84" t="s">
        <v>249</v>
      </c>
      <c r="T83" s="7"/>
      <c r="U83" s="100" t="s">
        <v>205</v>
      </c>
    </row>
    <row r="84" spans="1:21" ht="28.8" x14ac:dyDescent="0.55000000000000004">
      <c r="A84" s="18" t="s">
        <v>250</v>
      </c>
      <c r="B84" s="18" t="s">
        <v>253</v>
      </c>
      <c r="C84" s="19" t="s">
        <v>105</v>
      </c>
      <c r="D84" s="39"/>
      <c r="E84" s="18" t="s">
        <v>123</v>
      </c>
      <c r="F84" s="18" t="s">
        <v>123</v>
      </c>
      <c r="G84" s="39"/>
      <c r="H84" s="18"/>
      <c r="I84" s="18" t="s">
        <v>22</v>
      </c>
      <c r="J84" s="18" t="s">
        <v>23</v>
      </c>
      <c r="K84" s="18" t="s">
        <v>23</v>
      </c>
      <c r="L84" s="18"/>
      <c r="M84" s="18"/>
      <c r="N84" s="18"/>
      <c r="O84" s="44"/>
      <c r="P84" s="44" t="s">
        <v>24</v>
      </c>
      <c r="Q84" s="44" t="s">
        <v>24</v>
      </c>
      <c r="R84" s="39"/>
      <c r="S84" s="84" t="s">
        <v>254</v>
      </c>
      <c r="T84" s="7"/>
      <c r="U84" s="100" t="s">
        <v>205</v>
      </c>
    </row>
    <row r="85" spans="1:21" ht="28.8" x14ac:dyDescent="0.55000000000000004">
      <c r="A85" s="18" t="s">
        <v>255</v>
      </c>
      <c r="B85" s="18" t="s">
        <v>256</v>
      </c>
      <c r="C85" s="19" t="s">
        <v>257</v>
      </c>
      <c r="D85" s="39"/>
      <c r="E85" s="18" t="s">
        <v>123</v>
      </c>
      <c r="F85" s="18" t="s">
        <v>123</v>
      </c>
      <c r="G85" s="39"/>
      <c r="H85" s="18"/>
      <c r="I85" s="18" t="s">
        <v>22</v>
      </c>
      <c r="J85" s="18" t="s">
        <v>23</v>
      </c>
      <c r="K85" s="18" t="s">
        <v>23</v>
      </c>
      <c r="L85" s="18"/>
      <c r="M85" s="18"/>
      <c r="N85" s="18"/>
      <c r="O85" s="44"/>
      <c r="P85" s="44" t="s">
        <v>24</v>
      </c>
      <c r="Q85" s="44" t="s">
        <v>24</v>
      </c>
      <c r="R85" s="39"/>
      <c r="S85" s="84" t="s">
        <v>25</v>
      </c>
      <c r="T85" s="7"/>
      <c r="U85" s="100" t="s">
        <v>205</v>
      </c>
    </row>
    <row r="86" spans="1:21" ht="259.2" x14ac:dyDescent="0.55000000000000004">
      <c r="A86" s="18" t="s">
        <v>258</v>
      </c>
      <c r="B86" s="18" t="s">
        <v>259</v>
      </c>
      <c r="C86" s="19" t="s">
        <v>260</v>
      </c>
      <c r="D86" s="1"/>
      <c r="E86" s="18" t="s">
        <v>123</v>
      </c>
      <c r="F86" s="18" t="s">
        <v>123</v>
      </c>
      <c r="G86" s="1"/>
      <c r="H86" s="18"/>
      <c r="I86" s="18"/>
      <c r="J86" s="18" t="s">
        <v>22</v>
      </c>
      <c r="K86" s="18" t="s">
        <v>23</v>
      </c>
      <c r="L86" s="18" t="s">
        <v>23</v>
      </c>
      <c r="M86" s="18" t="s">
        <v>23</v>
      </c>
      <c r="N86" s="18"/>
      <c r="O86" s="18"/>
      <c r="P86" s="18" t="s">
        <v>24</v>
      </c>
      <c r="Q86" s="18" t="s">
        <v>24</v>
      </c>
      <c r="R86" s="1"/>
      <c r="S86" s="84"/>
      <c r="T86" s="7"/>
      <c r="U86" s="102" t="s">
        <v>261</v>
      </c>
    </row>
  </sheetData>
  <autoFilter ref="A2:U86" xr:uid="{00000000-0009-0000-0000-000001000000}"/>
  <mergeCells count="14">
    <mergeCell ref="A70:C70"/>
    <mergeCell ref="A18:C18"/>
    <mergeCell ref="A37:C37"/>
    <mergeCell ref="A54:C54"/>
    <mergeCell ref="U55:U69"/>
    <mergeCell ref="I64:Q64"/>
    <mergeCell ref="I65:Q65"/>
    <mergeCell ref="I66:Q66"/>
    <mergeCell ref="I8:Q8"/>
    <mergeCell ref="A1:C1"/>
    <mergeCell ref="E1:F1"/>
    <mergeCell ref="H1:Q1"/>
    <mergeCell ref="A3:C3"/>
    <mergeCell ref="I5:Q5"/>
  </mergeCells>
  <hyperlinks>
    <hyperlink ref="S4" r:id="rId1" display="ECSS-M-ST-40, Annex A" xr:uid="{EDE08235-3FDB-4F87-BD96-AD82376DCFEA}"/>
    <hyperlink ref="S5" r:id="rId2" xr:uid="{020689A8-DEF6-4367-8437-E95E66E95F64}"/>
    <hyperlink ref="S38" r:id="rId3" display="ECSS-E-ST-10-03, Annex A" xr:uid="{5BC56D80-AA3C-458B-AEF0-01C9410826D1}"/>
    <hyperlink ref="S39" r:id="rId4" display="ECSS-E-ST-10-03, Annex A" xr:uid="{6175219F-CB03-4CBB-8352-8067066295D5}"/>
    <hyperlink ref="S40" r:id="rId5" display="ECSS-E-ST-10-03, Annex A" xr:uid="{5EF69DBA-7C91-4265-AEBC-A72353CC35BE}"/>
    <hyperlink ref="S44" r:id="rId6" display="ECSS-E-ST-10-03, Annex A" xr:uid="{7055CFAA-7BD3-47A6-933B-C6AB42A4A7ED}"/>
    <hyperlink ref="S45" r:id="rId7" display="ECSS-E-ST-10-03, Annex A" xr:uid="{A09311BE-D402-498F-8A0B-C3524F000509}"/>
    <hyperlink ref="S46" r:id="rId8" display="ECSS-E-ST-10-03, Annex A" xr:uid="{1B55E170-3C1B-4AA3-B978-C91F32832B56}"/>
    <hyperlink ref="S47" r:id="rId9" display="ECSS-E-ST-10-03, Annex A" xr:uid="{342E7B6F-72AB-4FC2-BBBD-B0E5C11A15D1}"/>
    <hyperlink ref="S48" r:id="rId10" display="ECSS-E-ST-10-03, Annex A" xr:uid="{F798A800-963B-4F74-BD0A-7A151D347F5B}"/>
    <hyperlink ref="S49" r:id="rId11" display="ECSS-E-ST-10-03, Annex A" xr:uid="{808A99E4-10F8-4144-B100-031D7F4D6323}"/>
    <hyperlink ref="S67" r:id="rId12" display="ECSS-Q-ST-20, Annex A" xr:uid="{522F4F5D-B5B6-440E-9E50-AEDFB90139C9}"/>
    <hyperlink ref="S65" r:id="rId13" display="ECSS-M-ST-40, Annex A" xr:uid="{966A4CB3-886E-4528-85A0-C83BDAB53BB0}"/>
    <hyperlink ref="S64" r:id="rId14" display="ECSS-M-ST-40, Annex A" xr:uid="{888E0B87-A3FE-463F-9022-529AAE916971}"/>
    <hyperlink ref="S61" r:id="rId15" display="ECSS-Q-ST-30, Annex F" xr:uid="{D3DD53B4-9120-4AF8-B318-D46063EEBB23}"/>
    <hyperlink ref="S59" r:id="rId16" display="ECSS-Q-ST-10, Annex A" xr:uid="{B4AE6C87-6601-400D-8571-A534786545F6}"/>
    <hyperlink ref="S58" r:id="rId17" display="ECSS-M-ST-40, Annex A" xr:uid="{726FFF0A-7B82-4738-AA47-1FD1E4345F24}"/>
    <hyperlink ref="S57" r:id="rId18" display="ECSS-M-ST-40, Annex A" xr:uid="{49A45884-A673-42C5-856E-ABDF0B687DF6}"/>
    <hyperlink ref="S68" r:id="rId19" display="ECSS-Q-ST-60-15, Annex B" xr:uid="{6A3C19F6-1647-4F0C-9795-A23907B94F2A}"/>
    <hyperlink ref="S66" r:id="rId20" display="ECSS-Q-ST-10-09, Annex A" xr:uid="{9CBCDE8C-C2E5-49D8-AA60-636C832207AE}"/>
    <hyperlink ref="S62" r:id="rId21" display="ECSS-Q-ST-40, Annex C" xr:uid="{9AC67B5D-B621-4697-B18F-92CA3439525C}"/>
    <hyperlink ref="S60" r:id="rId22" display="ECSS-Q-ST-70-01, Annex B" xr:uid="{2AE79D96-6271-411F-B277-390EC3C8C1ED}"/>
    <hyperlink ref="S63" r:id="rId23" display="ECSS-Q-ST-60-15, Annex B" xr:uid="{46A8FCD8-BB43-464D-AC29-0951AA7F68ED}"/>
    <hyperlink ref="S56" r:id="rId24" display="ECSS-Q-ST-10-04, Annex A" xr:uid="{AA3824AE-6BA1-426F-9370-EE7B03DD9633}"/>
    <hyperlink ref="S55" r:id="rId25" display="ECSS-Q-ST-10, Annex A" xr:uid="{231ADF37-BD16-4C49-8945-51B88A2ED1DF}"/>
    <hyperlink ref="S73" r:id="rId26" display="ECSS-E-ST-40, Annex D" xr:uid="{4F0CA512-642C-42C5-9BB0-4703EFB7EBC3}"/>
    <hyperlink ref="S72" r:id="rId27" display="ECSS-Q-ST-80, Annex B" xr:uid="{FC33EA57-E0E5-4813-BB9C-3AAFB4A3A176}"/>
    <hyperlink ref="S71" r:id="rId28" display="ECSS-M-ST-40, Annex A" xr:uid="{BFAF3B6C-2C5E-4DA1-BEA8-68CA99477AD9}"/>
    <hyperlink ref="S74" r:id="rId29" display="ECSS-E-ST-40, Annex D" xr:uid="{DAFAD142-E4C9-4BC7-892F-31C9323D4FA0}"/>
    <hyperlink ref="S75" r:id="rId30" display="ECSS-E-ST-40, Annex D" xr:uid="{1B4D0ED0-9735-4E36-89EA-532EE5E6D60C}"/>
    <hyperlink ref="S76" r:id="rId31" display="ECSS-E-ST-40, Annex D" xr:uid="{DB4D0A4D-2B30-40B0-ABBE-6ABFE7B0ACE8}"/>
    <hyperlink ref="S77" r:id="rId32" display="ECSS-E-ST-40, Annex D" xr:uid="{6BED024A-1ECE-4441-ABEB-ECF8343F9EF8}"/>
    <hyperlink ref="S78" r:id="rId33" display="ECSS-E-ST-40, Annex D" xr:uid="{F36B6BA8-343C-4D14-B0AF-F0D4FAED18BC}"/>
    <hyperlink ref="S79" r:id="rId34" display="ECSS-E-ST-40, Annex D" xr:uid="{EA8B4D16-23DE-4B93-91E4-F31968A4AEDE}"/>
    <hyperlink ref="S80" r:id="rId35" display="ECSS-E-ST-40, Annex D" xr:uid="{E338411F-709C-4386-A370-16335AD26F22}"/>
    <hyperlink ref="S81" r:id="rId36" display="ECSS-E-ST-40, Annex D" xr:uid="{78E32101-0472-4891-A0AE-EF738AA67076}"/>
    <hyperlink ref="S82" r:id="rId37" display="ECSS-E-ST-40, Annex D" xr:uid="{F9704EF5-C41F-4A0C-A7F6-55C1E429952C}"/>
    <hyperlink ref="S84" r:id="rId38" display="ECSS-E-ST-40, Annex D" xr:uid="{0A43F8B5-3539-47AD-BBCF-83CC052F9E31}"/>
    <hyperlink ref="S85" r:id="rId39" display="ECSS-M-ST-40, Annex A" xr:uid="{CB591F85-312C-4D71-8950-7154CD95A29B}"/>
    <hyperlink ref="S53" r:id="rId40" xr:uid="{6C1A244B-15A6-456B-8932-800230ADC590}"/>
    <hyperlink ref="S19" r:id="rId41" xr:uid="{94CE8D14-BFEA-479E-A232-A1238D9CB629}"/>
    <hyperlink ref="S83" r:id="rId42" display="ECSS-E-ST-40, Annex D" xr:uid="{6BB92755-FFE8-4CD8-B057-DCCDBBFB0439}"/>
  </hyperlinks>
  <pageMargins left="0.7" right="0.7" top="0.75" bottom="0.75" header="0.3" footer="0.3"/>
  <pageSetup paperSize="9" orientation="portrait"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4EB7-5EA9-4B34-96C6-DA008D8A3D7A}">
  <sheetPr codeName="Sheet1"/>
  <dimension ref="A1:T55"/>
  <sheetViews>
    <sheetView zoomScale="49" zoomScaleNormal="130" workbookViewId="0">
      <pane ySplit="2" topLeftCell="A3" activePane="bottomLeft" state="frozen"/>
      <selection activeCell="A2" sqref="A2"/>
      <selection pane="bottomLeft" activeCell="I27" sqref="I27:P29"/>
    </sheetView>
  </sheetViews>
  <sheetFormatPr defaultColWidth="8.83984375" defaultRowHeight="14.4" x14ac:dyDescent="0.55000000000000004"/>
  <cols>
    <col min="1" max="1" width="11.83984375" style="73" customWidth="1"/>
    <col min="2" max="2" width="50" style="73" customWidth="1"/>
    <col min="3" max="3" width="10.15625" style="73" customWidth="1"/>
    <col min="4" max="4" width="1.41796875" style="73" customWidth="1"/>
    <col min="5" max="6" width="14.15625" style="73" customWidth="1"/>
    <col min="7" max="7" width="1.41796875" style="73" customWidth="1"/>
    <col min="8" max="8" width="5.15625" style="73" customWidth="1"/>
    <col min="9" max="9" width="5.41796875" style="73" customWidth="1"/>
    <col min="10" max="11" width="9.83984375" style="73" bestFit="1" customWidth="1"/>
    <col min="12" max="13" width="9.83984375" style="73" customWidth="1"/>
    <col min="14" max="14" width="8.83984375" style="73" customWidth="1"/>
    <col min="15" max="15" width="9.68359375" style="73" customWidth="1"/>
    <col min="16" max="16" width="5.83984375" style="73" bestFit="1" customWidth="1"/>
    <col min="17" max="17" width="1.41796875" style="73" customWidth="1"/>
    <col min="18" max="18" width="29.15625" style="73" bestFit="1" customWidth="1"/>
    <col min="19" max="19" width="1.41796875" style="73" customWidth="1"/>
    <col min="20" max="20" width="87" style="73" customWidth="1"/>
    <col min="21" max="21" width="103.41796875" style="73" customWidth="1"/>
    <col min="22" max="16384" width="8.83984375" style="73"/>
  </cols>
  <sheetData>
    <row r="1" spans="1:20" ht="85" customHeight="1" x14ac:dyDescent="0.55000000000000004">
      <c r="A1" s="114" t="s">
        <v>0</v>
      </c>
      <c r="B1" s="114"/>
      <c r="C1" s="114"/>
      <c r="D1" s="48"/>
      <c r="E1" s="115" t="s">
        <v>1</v>
      </c>
      <c r="F1" s="115"/>
      <c r="G1" s="48"/>
      <c r="H1" s="116" t="s">
        <v>2</v>
      </c>
      <c r="I1" s="117"/>
      <c r="J1" s="117"/>
      <c r="K1" s="117"/>
      <c r="L1" s="117"/>
      <c r="M1" s="117"/>
      <c r="N1" s="117"/>
      <c r="O1" s="117"/>
      <c r="P1" s="118"/>
      <c r="Q1" s="48"/>
      <c r="R1" s="62" t="s">
        <v>3</v>
      </c>
      <c r="S1" s="48"/>
      <c r="T1" s="62" t="s">
        <v>4</v>
      </c>
    </row>
    <row r="2" spans="1:20" ht="71.5" customHeight="1" x14ac:dyDescent="0.55000000000000004">
      <c r="A2" s="90" t="s">
        <v>5</v>
      </c>
      <c r="B2" s="91" t="s">
        <v>6</v>
      </c>
      <c r="C2" s="92" t="s">
        <v>7</v>
      </c>
      <c r="D2" s="48"/>
      <c r="E2" s="74" t="s">
        <v>8</v>
      </c>
      <c r="F2" s="74" t="s">
        <v>9</v>
      </c>
      <c r="G2" s="48"/>
      <c r="H2" s="75" t="s">
        <v>427</v>
      </c>
      <c r="I2" s="75" t="s">
        <v>10</v>
      </c>
      <c r="J2" s="76" t="s">
        <v>11</v>
      </c>
      <c r="K2" s="76" t="s">
        <v>12</v>
      </c>
      <c r="L2" s="76" t="s">
        <v>13</v>
      </c>
      <c r="M2" s="76" t="s">
        <v>263</v>
      </c>
      <c r="N2" s="76" t="s">
        <v>461</v>
      </c>
      <c r="O2" s="77" t="s">
        <v>16</v>
      </c>
      <c r="P2" s="78" t="s">
        <v>17</v>
      </c>
      <c r="Q2" s="48"/>
      <c r="R2" s="63"/>
      <c r="S2" s="48"/>
      <c r="T2" s="63"/>
    </row>
    <row r="3" spans="1:20" x14ac:dyDescent="0.55000000000000004">
      <c r="A3" s="119" t="s">
        <v>18</v>
      </c>
      <c r="B3" s="119"/>
      <c r="C3" s="120"/>
      <c r="D3" s="1"/>
      <c r="E3" s="79"/>
      <c r="F3" s="79"/>
      <c r="G3" s="1"/>
      <c r="H3" s="79"/>
      <c r="I3" s="79"/>
      <c r="J3" s="79"/>
      <c r="K3" s="79"/>
      <c r="L3" s="79"/>
      <c r="M3" s="79"/>
      <c r="N3" s="79"/>
      <c r="O3" s="79"/>
      <c r="P3" s="79"/>
      <c r="Q3" s="1"/>
      <c r="R3" s="79"/>
      <c r="S3" s="1"/>
      <c r="T3" s="80"/>
    </row>
    <row r="4" spans="1:20" x14ac:dyDescent="0.55000000000000004">
      <c r="A4" s="33" t="str">
        <f>"S.MG"&amp;ROW(C4)-3</f>
        <v>S.MG1</v>
      </c>
      <c r="B4" s="33" t="s">
        <v>19</v>
      </c>
      <c r="C4" s="81" t="s">
        <v>20</v>
      </c>
      <c r="D4" s="7"/>
      <c r="E4" s="8" t="s">
        <v>21</v>
      </c>
      <c r="F4" s="8" t="s">
        <v>21</v>
      </c>
      <c r="G4" s="7"/>
      <c r="H4" s="8"/>
      <c r="I4" s="8" t="s">
        <v>22</v>
      </c>
      <c r="J4" s="8" t="s">
        <v>23</v>
      </c>
      <c r="K4" s="44"/>
      <c r="L4" s="44"/>
      <c r="M4" s="44"/>
      <c r="N4" s="44"/>
      <c r="O4" s="44" t="s">
        <v>24</v>
      </c>
      <c r="P4" s="44" t="s">
        <v>24</v>
      </c>
      <c r="Q4" s="7"/>
      <c r="R4" s="82" t="s">
        <v>25</v>
      </c>
      <c r="S4" s="7"/>
      <c r="T4" s="93"/>
    </row>
    <row r="5" spans="1:20" x14ac:dyDescent="0.55000000000000004">
      <c r="A5" s="33" t="str">
        <f>"S.MG"&amp;ROW(C5)-3</f>
        <v>S.MG2</v>
      </c>
      <c r="B5" s="26" t="s">
        <v>26</v>
      </c>
      <c r="C5" s="83" t="s">
        <v>10</v>
      </c>
      <c r="D5" s="7"/>
      <c r="E5" s="8" t="s">
        <v>21</v>
      </c>
      <c r="F5" s="8" t="s">
        <v>21</v>
      </c>
      <c r="G5" s="7"/>
      <c r="H5" s="8"/>
      <c r="I5" s="113" t="s">
        <v>27</v>
      </c>
      <c r="J5" s="113"/>
      <c r="K5" s="113"/>
      <c r="L5" s="113"/>
      <c r="M5" s="113"/>
      <c r="N5" s="113"/>
      <c r="O5" s="113"/>
      <c r="P5" s="113"/>
      <c r="Q5" s="7"/>
      <c r="R5" s="84" t="s">
        <v>28</v>
      </c>
      <c r="S5" s="7"/>
      <c r="T5" s="94"/>
    </row>
    <row r="6" spans="1:20" ht="43.2" x14ac:dyDescent="0.55000000000000004">
      <c r="A6" s="33" t="str">
        <f>"S.MG"&amp;ROW(C6)-3</f>
        <v>S.MG3</v>
      </c>
      <c r="B6" s="26" t="s">
        <v>29</v>
      </c>
      <c r="C6" s="83" t="s">
        <v>30</v>
      </c>
      <c r="D6" s="7"/>
      <c r="E6" s="8" t="s">
        <v>21</v>
      </c>
      <c r="F6" s="8" t="s">
        <v>21</v>
      </c>
      <c r="G6" s="7"/>
      <c r="H6" s="8"/>
      <c r="I6" s="8" t="s">
        <v>22</v>
      </c>
      <c r="J6" s="8" t="s">
        <v>23</v>
      </c>
      <c r="K6" s="8" t="s">
        <v>23</v>
      </c>
      <c r="L6" s="8" t="s">
        <v>23</v>
      </c>
      <c r="M6" s="8" t="s">
        <v>23</v>
      </c>
      <c r="N6" s="8" t="s">
        <v>23</v>
      </c>
      <c r="O6" s="8" t="s">
        <v>23</v>
      </c>
      <c r="P6" s="8" t="s">
        <v>23</v>
      </c>
      <c r="Q6" s="7"/>
      <c r="R6" s="34" t="s">
        <v>31</v>
      </c>
      <c r="S6" s="7"/>
      <c r="T6" s="95"/>
    </row>
    <row r="7" spans="1:20" x14ac:dyDescent="0.55000000000000004">
      <c r="A7" s="33" t="str">
        <f>"S.MG"&amp;ROW(C7)-3</f>
        <v>S.MG4</v>
      </c>
      <c r="B7" s="26" t="s">
        <v>32</v>
      </c>
      <c r="C7" s="83" t="s">
        <v>33</v>
      </c>
      <c r="D7" s="7"/>
      <c r="E7" s="8" t="s">
        <v>21</v>
      </c>
      <c r="F7" s="8" t="s">
        <v>21</v>
      </c>
      <c r="G7" s="7"/>
      <c r="H7" s="8"/>
      <c r="I7" s="8" t="s">
        <v>22</v>
      </c>
      <c r="J7" s="8" t="s">
        <v>23</v>
      </c>
      <c r="K7" s="8" t="s">
        <v>23</v>
      </c>
      <c r="L7" s="8" t="s">
        <v>23</v>
      </c>
      <c r="M7" s="8" t="s">
        <v>23</v>
      </c>
      <c r="N7" s="8" t="s">
        <v>23</v>
      </c>
      <c r="O7" s="8" t="s">
        <v>24</v>
      </c>
      <c r="P7" s="8" t="s">
        <v>24</v>
      </c>
      <c r="Q7" s="7"/>
      <c r="R7" s="34" t="s">
        <v>34</v>
      </c>
      <c r="S7" s="7"/>
      <c r="T7" s="94" t="s">
        <v>35</v>
      </c>
    </row>
    <row r="8" spans="1:20" ht="43.2" x14ac:dyDescent="0.55000000000000004">
      <c r="A8" s="33" t="str">
        <f t="shared" ref="A8:A16" si="0">"S.MG"&amp;ROW(C8)-3</f>
        <v>S.MG5</v>
      </c>
      <c r="B8" s="26" t="s">
        <v>36</v>
      </c>
      <c r="C8" s="83" t="s">
        <v>37</v>
      </c>
      <c r="D8" s="7"/>
      <c r="E8" s="8" t="s">
        <v>21</v>
      </c>
      <c r="F8" s="8" t="s">
        <v>21</v>
      </c>
      <c r="G8" s="7"/>
      <c r="H8" s="8"/>
      <c r="I8" s="113" t="s">
        <v>38</v>
      </c>
      <c r="J8" s="113"/>
      <c r="K8" s="113"/>
      <c r="L8" s="113"/>
      <c r="M8" s="113"/>
      <c r="N8" s="113"/>
      <c r="O8" s="113"/>
      <c r="P8" s="113"/>
      <c r="Q8" s="7"/>
      <c r="R8" s="34" t="s">
        <v>31</v>
      </c>
      <c r="S8" s="7"/>
      <c r="T8" s="94" t="s">
        <v>39</v>
      </c>
    </row>
    <row r="9" spans="1:20" ht="100.8" x14ac:dyDescent="0.55000000000000004">
      <c r="A9" s="33" t="str">
        <f t="shared" si="0"/>
        <v>S.MG6</v>
      </c>
      <c r="B9" s="26" t="s">
        <v>40</v>
      </c>
      <c r="C9" s="83" t="s">
        <v>41</v>
      </c>
      <c r="D9" s="7"/>
      <c r="E9" s="8" t="s">
        <v>21</v>
      </c>
      <c r="F9" s="8" t="s">
        <v>21</v>
      </c>
      <c r="G9" s="7"/>
      <c r="H9" s="8" t="s">
        <v>22</v>
      </c>
      <c r="I9" s="8" t="s">
        <v>22</v>
      </c>
      <c r="J9" s="8" t="s">
        <v>22</v>
      </c>
      <c r="K9" s="8" t="s">
        <v>22</v>
      </c>
      <c r="L9" s="8" t="s">
        <v>22</v>
      </c>
      <c r="M9" s="8" t="s">
        <v>22</v>
      </c>
      <c r="N9" s="8" t="s">
        <v>22</v>
      </c>
      <c r="O9" s="8" t="s">
        <v>22</v>
      </c>
      <c r="P9" s="8" t="s">
        <v>22</v>
      </c>
      <c r="Q9" s="7"/>
      <c r="R9" s="34" t="s">
        <v>31</v>
      </c>
      <c r="S9" s="7"/>
      <c r="T9" s="94" t="s">
        <v>42</v>
      </c>
    </row>
    <row r="10" spans="1:20" ht="72" customHeight="1" x14ac:dyDescent="0.55000000000000004">
      <c r="A10" s="33" t="str">
        <f t="shared" si="0"/>
        <v>S.MG7</v>
      </c>
      <c r="B10" s="26" t="s">
        <v>43</v>
      </c>
      <c r="C10" s="83" t="s">
        <v>44</v>
      </c>
      <c r="D10" s="7"/>
      <c r="E10" s="8" t="s">
        <v>21</v>
      </c>
      <c r="F10" s="8" t="s">
        <v>21</v>
      </c>
      <c r="G10" s="7"/>
      <c r="H10" s="8" t="s">
        <v>22</v>
      </c>
      <c r="I10" s="8" t="s">
        <v>23</v>
      </c>
      <c r="J10" s="8" t="s">
        <v>23</v>
      </c>
      <c r="K10" s="8" t="s">
        <v>23</v>
      </c>
      <c r="L10" s="8" t="s">
        <v>23</v>
      </c>
      <c r="M10" s="8" t="s">
        <v>23</v>
      </c>
      <c r="N10" s="8" t="s">
        <v>23</v>
      </c>
      <c r="O10" s="8" t="s">
        <v>23</v>
      </c>
      <c r="P10" s="8" t="s">
        <v>23</v>
      </c>
      <c r="Q10" s="7"/>
      <c r="R10" s="34" t="s">
        <v>31</v>
      </c>
      <c r="S10" s="7"/>
      <c r="T10" s="94" t="s">
        <v>46</v>
      </c>
    </row>
    <row r="11" spans="1:20" ht="86.4" x14ac:dyDescent="0.55000000000000004">
      <c r="A11" s="33" t="str">
        <f t="shared" si="0"/>
        <v>S.MG8</v>
      </c>
      <c r="B11" s="26" t="s">
        <v>428</v>
      </c>
      <c r="C11" s="83" t="s">
        <v>429</v>
      </c>
      <c r="D11" s="7"/>
      <c r="E11" s="8" t="s">
        <v>21</v>
      </c>
      <c r="F11" s="46" t="s">
        <v>49</v>
      </c>
      <c r="G11" s="7"/>
      <c r="H11" s="8"/>
      <c r="I11" s="8"/>
      <c r="J11" s="8"/>
      <c r="K11" s="8"/>
      <c r="L11" s="8"/>
      <c r="M11" s="8"/>
      <c r="N11" s="8"/>
      <c r="O11" s="8" t="s">
        <v>22</v>
      </c>
      <c r="P11" s="8"/>
      <c r="Q11" s="7"/>
      <c r="R11" s="34"/>
      <c r="S11" s="7"/>
      <c r="T11" s="94" t="s">
        <v>430</v>
      </c>
    </row>
    <row r="12" spans="1:20" ht="28.8" x14ac:dyDescent="0.55000000000000004">
      <c r="A12" s="33" t="str">
        <f t="shared" si="0"/>
        <v>S.MG9</v>
      </c>
      <c r="B12" s="26" t="s">
        <v>51</v>
      </c>
      <c r="C12" s="83" t="s">
        <v>52</v>
      </c>
      <c r="D12" s="7"/>
      <c r="E12" s="8" t="s">
        <v>21</v>
      </c>
      <c r="F12" s="8" t="s">
        <v>21</v>
      </c>
      <c r="G12" s="7"/>
      <c r="H12" s="8"/>
      <c r="I12" s="8"/>
      <c r="J12" s="8"/>
      <c r="K12" s="8"/>
      <c r="L12" s="8"/>
      <c r="M12" s="8"/>
      <c r="N12" s="8"/>
      <c r="O12" s="8" t="s">
        <v>22</v>
      </c>
      <c r="P12" s="8" t="s">
        <v>22</v>
      </c>
      <c r="Q12" s="7"/>
      <c r="R12" s="34"/>
      <c r="S12" s="7"/>
      <c r="T12" s="94" t="s">
        <v>53</v>
      </c>
    </row>
    <row r="13" spans="1:20" ht="43.2" x14ac:dyDescent="0.55000000000000004">
      <c r="A13" s="33" t="str">
        <f>"S.MG"&amp;ROW(C13)-3</f>
        <v>S.MG10</v>
      </c>
      <c r="B13" s="26" t="s">
        <v>54</v>
      </c>
      <c r="C13" s="83" t="s">
        <v>55</v>
      </c>
      <c r="D13" s="7"/>
      <c r="E13" s="8" t="s">
        <v>462</v>
      </c>
      <c r="F13" s="46" t="s">
        <v>49</v>
      </c>
      <c r="G13" s="7"/>
      <c r="H13" s="8"/>
      <c r="I13" s="8"/>
      <c r="J13" s="8"/>
      <c r="K13" s="8"/>
      <c r="L13" s="8"/>
      <c r="M13" s="8"/>
      <c r="N13" s="8"/>
      <c r="O13" s="8" t="s">
        <v>22</v>
      </c>
      <c r="P13" s="8"/>
      <c r="Q13" s="7"/>
      <c r="R13" s="34" t="s">
        <v>31</v>
      </c>
      <c r="S13" s="7"/>
      <c r="T13" s="95"/>
    </row>
    <row r="14" spans="1:20" ht="57.6" x14ac:dyDescent="0.55000000000000004">
      <c r="A14" s="33" t="str">
        <f t="shared" si="0"/>
        <v>S.MG11</v>
      </c>
      <c r="B14" s="26" t="s">
        <v>466</v>
      </c>
      <c r="C14" s="83" t="s">
        <v>57</v>
      </c>
      <c r="D14" s="7"/>
      <c r="E14" s="46" t="s">
        <v>49</v>
      </c>
      <c r="F14" s="8" t="s">
        <v>21</v>
      </c>
      <c r="G14" s="7"/>
      <c r="H14" s="8"/>
      <c r="I14" s="8"/>
      <c r="J14" s="8"/>
      <c r="K14" s="8"/>
      <c r="L14" s="8"/>
      <c r="M14" s="8"/>
      <c r="N14" s="8"/>
      <c r="O14" s="8"/>
      <c r="P14" s="8" t="s">
        <v>22</v>
      </c>
      <c r="Q14" s="7"/>
      <c r="R14" s="13" t="s">
        <v>465</v>
      </c>
      <c r="S14" s="7"/>
      <c r="T14" s="94" t="s">
        <v>59</v>
      </c>
    </row>
    <row r="15" spans="1:20" ht="100.8" x14ac:dyDescent="0.55000000000000004">
      <c r="A15" s="33" t="str">
        <f>"S.MG"&amp;ROW(C15)-3</f>
        <v>S.MG12</v>
      </c>
      <c r="B15" s="26" t="s">
        <v>60</v>
      </c>
      <c r="C15" s="83" t="s">
        <v>61</v>
      </c>
      <c r="D15" s="7"/>
      <c r="E15" s="46" t="s">
        <v>49</v>
      </c>
      <c r="F15" s="8" t="s">
        <v>21</v>
      </c>
      <c r="G15" s="7"/>
      <c r="H15" s="8"/>
      <c r="I15" s="8"/>
      <c r="J15" s="8"/>
      <c r="K15" s="8"/>
      <c r="L15" s="8"/>
      <c r="M15" s="8"/>
      <c r="N15" s="8"/>
      <c r="O15" s="8"/>
      <c r="P15" s="8" t="s">
        <v>22</v>
      </c>
      <c r="Q15" s="7"/>
      <c r="R15" s="34"/>
      <c r="S15" s="7"/>
      <c r="T15" s="94" t="s">
        <v>62</v>
      </c>
    </row>
    <row r="16" spans="1:20" x14ac:dyDescent="0.55000000000000004">
      <c r="A16" s="33" t="str">
        <f t="shared" si="0"/>
        <v>S.MG13</v>
      </c>
      <c r="B16" s="26" t="s">
        <v>63</v>
      </c>
      <c r="C16" s="83" t="s">
        <v>64</v>
      </c>
      <c r="D16" s="7"/>
      <c r="E16" s="8" t="s">
        <v>21</v>
      </c>
      <c r="F16" s="8" t="s">
        <v>21</v>
      </c>
      <c r="G16" s="7"/>
      <c r="H16" s="8"/>
      <c r="I16" s="8"/>
      <c r="J16" s="8"/>
      <c r="K16" s="8"/>
      <c r="L16" s="8"/>
      <c r="M16" s="8"/>
      <c r="N16" s="8"/>
      <c r="O16" s="8" t="s">
        <v>22</v>
      </c>
      <c r="P16" s="8" t="s">
        <v>22</v>
      </c>
      <c r="Q16" s="7"/>
      <c r="R16" s="34"/>
      <c r="S16" s="7"/>
      <c r="T16" s="94" t="s">
        <v>65</v>
      </c>
    </row>
    <row r="17" spans="1:20" ht="144" x14ac:dyDescent="0.55000000000000004">
      <c r="A17" s="33" t="str">
        <f>"S.MG"&amp;ROW(C17)-3</f>
        <v>S.MG14</v>
      </c>
      <c r="B17" s="26" t="s">
        <v>66</v>
      </c>
      <c r="C17" s="83" t="s">
        <v>67</v>
      </c>
      <c r="D17" s="7"/>
      <c r="E17" s="46" t="s">
        <v>49</v>
      </c>
      <c r="F17" s="8" t="s">
        <v>21</v>
      </c>
      <c r="G17" s="7"/>
      <c r="H17" s="8"/>
      <c r="I17" s="8"/>
      <c r="J17" s="8"/>
      <c r="K17" s="8"/>
      <c r="L17" s="8"/>
      <c r="M17" s="8"/>
      <c r="N17" s="8"/>
      <c r="O17" s="8"/>
      <c r="P17" s="8" t="s">
        <v>22</v>
      </c>
      <c r="Q17" s="7"/>
      <c r="R17" s="34" t="s">
        <v>31</v>
      </c>
      <c r="S17" s="7"/>
      <c r="T17" s="94" t="s">
        <v>68</v>
      </c>
    </row>
    <row r="18" spans="1:20" x14ac:dyDescent="0.55000000000000004">
      <c r="A18" s="123" t="s">
        <v>69</v>
      </c>
      <c r="B18" s="123"/>
      <c r="C18" s="124"/>
      <c r="D18" s="1"/>
      <c r="E18" s="64"/>
      <c r="F18" s="64"/>
      <c r="G18" s="1"/>
      <c r="H18" s="64"/>
      <c r="I18" s="64"/>
      <c r="J18" s="64"/>
      <c r="K18" s="64"/>
      <c r="L18" s="64"/>
      <c r="M18" s="64"/>
      <c r="N18" s="64"/>
      <c r="O18" s="64"/>
      <c r="P18" s="64"/>
      <c r="Q18" s="1"/>
      <c r="R18" s="65"/>
      <c r="S18" s="1"/>
      <c r="T18" s="96"/>
    </row>
    <row r="19" spans="1:20" ht="43.2" x14ac:dyDescent="0.55000000000000004">
      <c r="A19" s="33" t="str">
        <f>"S.EN"&amp;ROW(C19)-ROW($A$18)</f>
        <v>S.EN1</v>
      </c>
      <c r="B19" s="18" t="s">
        <v>70</v>
      </c>
      <c r="C19" s="19" t="s">
        <v>71</v>
      </c>
      <c r="D19" s="7"/>
      <c r="E19" s="8" t="s">
        <v>21</v>
      </c>
      <c r="F19" s="8" t="s">
        <v>21</v>
      </c>
      <c r="G19" s="7"/>
      <c r="H19" s="8"/>
      <c r="I19" s="8" t="s">
        <v>22</v>
      </c>
      <c r="J19" s="8" t="s">
        <v>23</v>
      </c>
      <c r="K19" s="8"/>
      <c r="L19" s="8"/>
      <c r="M19" s="8"/>
      <c r="N19" s="8"/>
      <c r="O19" s="18" t="s">
        <v>24</v>
      </c>
      <c r="P19" s="8" t="s">
        <v>24</v>
      </c>
      <c r="Q19" s="7"/>
      <c r="R19" s="84" t="s">
        <v>31</v>
      </c>
      <c r="S19" s="7"/>
      <c r="T19" s="93" t="s">
        <v>441</v>
      </c>
    </row>
    <row r="20" spans="1:20" ht="43.2" x14ac:dyDescent="0.55000000000000004">
      <c r="A20" s="33" t="str">
        <f t="shared" ref="A20:A30" si="1">"S.EN"&amp;ROW(C20)-ROW($A$18)</f>
        <v>S.EN2</v>
      </c>
      <c r="B20" s="18" t="s">
        <v>439</v>
      </c>
      <c r="C20" s="19" t="s">
        <v>417</v>
      </c>
      <c r="D20" s="7"/>
      <c r="E20" s="8" t="s">
        <v>21</v>
      </c>
      <c r="F20" s="8" t="s">
        <v>21</v>
      </c>
      <c r="G20" s="7"/>
      <c r="H20" s="8"/>
      <c r="I20" s="18" t="s">
        <v>22</v>
      </c>
      <c r="J20" s="8" t="s">
        <v>23</v>
      </c>
      <c r="K20" s="8"/>
      <c r="L20" s="8"/>
      <c r="M20" s="8"/>
      <c r="N20" s="8"/>
      <c r="O20" s="18" t="s">
        <v>24</v>
      </c>
      <c r="P20" s="8" t="s">
        <v>24</v>
      </c>
      <c r="Q20" s="7"/>
      <c r="R20" s="84" t="s">
        <v>31</v>
      </c>
      <c r="S20" s="7"/>
      <c r="T20" s="97" t="s">
        <v>464</v>
      </c>
    </row>
    <row r="21" spans="1:20" ht="28.8" x14ac:dyDescent="0.55000000000000004">
      <c r="A21" s="33" t="str">
        <f t="shared" si="1"/>
        <v>S.EN3</v>
      </c>
      <c r="B21" s="18" t="s">
        <v>440</v>
      </c>
      <c r="C21" s="19" t="s">
        <v>11</v>
      </c>
      <c r="D21" s="7"/>
      <c r="E21" s="8" t="s">
        <v>21</v>
      </c>
      <c r="F21" s="8" t="s">
        <v>21</v>
      </c>
      <c r="G21" s="7"/>
      <c r="H21" s="8"/>
      <c r="I21" s="18" t="s">
        <v>22</v>
      </c>
      <c r="J21" s="8" t="s">
        <v>23</v>
      </c>
      <c r="K21" s="8" t="s">
        <v>23</v>
      </c>
      <c r="L21" s="8"/>
      <c r="M21" s="8"/>
      <c r="N21" s="8"/>
      <c r="O21" s="18" t="s">
        <v>24</v>
      </c>
      <c r="P21" s="8" t="s">
        <v>24</v>
      </c>
      <c r="Q21" s="7"/>
      <c r="R21" s="38" t="s">
        <v>75</v>
      </c>
      <c r="S21" s="7"/>
      <c r="T21" s="97" t="s">
        <v>456</v>
      </c>
    </row>
    <row r="22" spans="1:20" x14ac:dyDescent="0.55000000000000004">
      <c r="A22" s="33" t="str">
        <f t="shared" si="1"/>
        <v>S.EN4</v>
      </c>
      <c r="B22" s="18" t="s">
        <v>457</v>
      </c>
      <c r="C22" s="19" t="s">
        <v>458</v>
      </c>
      <c r="D22" s="7"/>
      <c r="E22" s="8" t="s">
        <v>21</v>
      </c>
      <c r="F22" s="8" t="s">
        <v>21</v>
      </c>
      <c r="G22" s="7"/>
      <c r="H22" s="8"/>
      <c r="I22" s="8" t="s">
        <v>22</v>
      </c>
      <c r="J22" s="8"/>
      <c r="K22" s="8"/>
      <c r="L22" s="8"/>
      <c r="M22" s="8"/>
      <c r="N22" s="8"/>
      <c r="O22" s="18" t="s">
        <v>24</v>
      </c>
      <c r="P22" s="8" t="s">
        <v>24</v>
      </c>
      <c r="Q22" s="7"/>
      <c r="R22" s="38"/>
      <c r="S22" s="7"/>
      <c r="T22" s="97"/>
    </row>
    <row r="23" spans="1:20" x14ac:dyDescent="0.55000000000000004">
      <c r="A23" s="33" t="str">
        <f t="shared" si="1"/>
        <v>S.EN5</v>
      </c>
      <c r="B23" s="18" t="s">
        <v>88</v>
      </c>
      <c r="C23" s="19" t="s">
        <v>89</v>
      </c>
      <c r="D23" s="7"/>
      <c r="E23" s="8" t="s">
        <v>21</v>
      </c>
      <c r="F23" s="8" t="s">
        <v>21</v>
      </c>
      <c r="G23" s="7"/>
      <c r="H23" s="8"/>
      <c r="I23" s="8"/>
      <c r="J23" s="8" t="s">
        <v>22</v>
      </c>
      <c r="K23" s="8" t="s">
        <v>23</v>
      </c>
      <c r="L23" s="8"/>
      <c r="M23" s="8"/>
      <c r="N23" s="18" t="s">
        <v>23</v>
      </c>
      <c r="O23" s="18" t="s">
        <v>24</v>
      </c>
      <c r="P23" s="18" t="s">
        <v>24</v>
      </c>
      <c r="Q23" s="7"/>
      <c r="R23" s="38" t="s">
        <v>75</v>
      </c>
      <c r="S23" s="7"/>
      <c r="T23" s="97"/>
    </row>
    <row r="24" spans="1:20" x14ac:dyDescent="0.55000000000000004">
      <c r="A24" s="33" t="str">
        <f t="shared" si="1"/>
        <v>S.EN6</v>
      </c>
      <c r="B24" s="18" t="s">
        <v>102</v>
      </c>
      <c r="C24" s="19" t="s">
        <v>103</v>
      </c>
      <c r="D24" s="7"/>
      <c r="E24" s="8" t="s">
        <v>21</v>
      </c>
      <c r="F24" s="8" t="s">
        <v>21</v>
      </c>
      <c r="G24" s="7"/>
      <c r="H24" s="8"/>
      <c r="I24" s="8"/>
      <c r="J24" s="8" t="s">
        <v>22</v>
      </c>
      <c r="K24" s="8" t="s">
        <v>22</v>
      </c>
      <c r="L24" s="8"/>
      <c r="M24" s="8"/>
      <c r="N24" s="8"/>
      <c r="O24" s="18" t="s">
        <v>24</v>
      </c>
      <c r="P24" s="18" t="s">
        <v>24</v>
      </c>
      <c r="Q24" s="7"/>
      <c r="R24" s="38" t="s">
        <v>75</v>
      </c>
      <c r="S24" s="7"/>
      <c r="T24" s="97"/>
    </row>
    <row r="25" spans="1:20" x14ac:dyDescent="0.55000000000000004">
      <c r="A25" s="33" t="str">
        <f t="shared" si="1"/>
        <v>S.EN7</v>
      </c>
      <c r="B25" s="18" t="s">
        <v>442</v>
      </c>
      <c r="C25" s="19" t="s">
        <v>449</v>
      </c>
      <c r="D25" s="7"/>
      <c r="E25" s="8" t="s">
        <v>21</v>
      </c>
      <c r="F25" s="8" t="s">
        <v>21</v>
      </c>
      <c r="G25" s="7"/>
      <c r="H25" s="8"/>
      <c r="I25" s="8" t="s">
        <v>22</v>
      </c>
      <c r="J25" s="8" t="s">
        <v>23</v>
      </c>
      <c r="K25" s="8" t="s">
        <v>23</v>
      </c>
      <c r="L25" s="8"/>
      <c r="M25" s="8"/>
      <c r="N25" s="8"/>
      <c r="O25" s="18" t="s">
        <v>24</v>
      </c>
      <c r="P25" s="18" t="s">
        <v>24</v>
      </c>
      <c r="Q25" s="7"/>
      <c r="R25" s="38" t="s">
        <v>75</v>
      </c>
      <c r="S25" s="7"/>
      <c r="T25" s="97" t="s">
        <v>446</v>
      </c>
    </row>
    <row r="26" spans="1:20" x14ac:dyDescent="0.55000000000000004">
      <c r="A26" s="33" t="str">
        <f t="shared" si="1"/>
        <v>S.EN8</v>
      </c>
      <c r="B26" s="18" t="s">
        <v>106</v>
      </c>
      <c r="C26" s="19" t="s">
        <v>107</v>
      </c>
      <c r="D26" s="7"/>
      <c r="E26" s="8" t="s">
        <v>21</v>
      </c>
      <c r="F26" s="8" t="s">
        <v>21</v>
      </c>
      <c r="G26" s="7"/>
      <c r="H26" s="8"/>
      <c r="I26" s="8"/>
      <c r="J26" s="8" t="s">
        <v>22</v>
      </c>
      <c r="K26" s="8" t="s">
        <v>23</v>
      </c>
      <c r="L26" s="8"/>
      <c r="M26" s="8"/>
      <c r="N26" s="18"/>
      <c r="O26" s="18" t="s">
        <v>24</v>
      </c>
      <c r="P26" s="18" t="s">
        <v>24</v>
      </c>
      <c r="Q26" s="7"/>
      <c r="R26" s="38" t="s">
        <v>75</v>
      </c>
      <c r="S26" s="7"/>
      <c r="T26" s="97"/>
    </row>
    <row r="27" spans="1:20" x14ac:dyDescent="0.55000000000000004">
      <c r="A27" s="33" t="str">
        <f t="shared" si="1"/>
        <v>S.EN9</v>
      </c>
      <c r="B27" s="18" t="s">
        <v>487</v>
      </c>
      <c r="C27" s="19" t="s">
        <v>488</v>
      </c>
      <c r="D27" s="7"/>
      <c r="E27" s="8" t="s">
        <v>21</v>
      </c>
      <c r="F27" s="8" t="s">
        <v>21</v>
      </c>
      <c r="G27" s="7"/>
      <c r="H27" s="8"/>
      <c r="I27" s="8" t="s">
        <v>22</v>
      </c>
      <c r="J27" s="8" t="s">
        <v>23</v>
      </c>
      <c r="K27" s="8" t="s">
        <v>23</v>
      </c>
      <c r="L27" s="8" t="s">
        <v>23</v>
      </c>
      <c r="M27" s="8" t="s">
        <v>23</v>
      </c>
      <c r="N27" s="18" t="s">
        <v>23</v>
      </c>
      <c r="O27" s="18" t="s">
        <v>24</v>
      </c>
      <c r="P27" s="18" t="s">
        <v>24</v>
      </c>
      <c r="Q27" s="7"/>
      <c r="R27" s="38"/>
      <c r="S27" s="7"/>
      <c r="T27" s="97"/>
    </row>
    <row r="28" spans="1:20" x14ac:dyDescent="0.55000000000000004">
      <c r="A28" s="33" t="str">
        <f t="shared" si="1"/>
        <v>S.EN10</v>
      </c>
      <c r="B28" s="18" t="s">
        <v>489</v>
      </c>
      <c r="C28" s="19" t="s">
        <v>490</v>
      </c>
      <c r="D28" s="7"/>
      <c r="E28" s="8" t="s">
        <v>21</v>
      </c>
      <c r="F28" s="8" t="s">
        <v>21</v>
      </c>
      <c r="G28" s="7"/>
      <c r="H28" s="8"/>
      <c r="I28" s="8" t="s">
        <v>22</v>
      </c>
      <c r="J28" s="8" t="s">
        <v>23</v>
      </c>
      <c r="K28" s="8" t="s">
        <v>23</v>
      </c>
      <c r="L28" s="8" t="s">
        <v>23</v>
      </c>
      <c r="M28" s="8" t="s">
        <v>23</v>
      </c>
      <c r="N28" s="18" t="s">
        <v>23</v>
      </c>
      <c r="O28" s="18" t="s">
        <v>24</v>
      </c>
      <c r="P28" s="18" t="s">
        <v>24</v>
      </c>
      <c r="Q28" s="7"/>
      <c r="R28" s="38"/>
      <c r="S28" s="7"/>
      <c r="T28" s="97"/>
    </row>
    <row r="29" spans="1:20" x14ac:dyDescent="0.55000000000000004">
      <c r="A29" s="33" t="str">
        <f t="shared" si="1"/>
        <v>S.EN11</v>
      </c>
      <c r="B29" s="18" t="s">
        <v>491</v>
      </c>
      <c r="C29" s="19" t="s">
        <v>492</v>
      </c>
      <c r="D29" s="7"/>
      <c r="E29" s="8" t="s">
        <v>21</v>
      </c>
      <c r="F29" s="8" t="s">
        <v>21</v>
      </c>
      <c r="G29" s="7"/>
      <c r="H29" s="8"/>
      <c r="I29" s="8" t="s">
        <v>22</v>
      </c>
      <c r="J29" s="8" t="s">
        <v>23</v>
      </c>
      <c r="K29" s="8" t="s">
        <v>23</v>
      </c>
      <c r="L29" s="8" t="s">
        <v>23</v>
      </c>
      <c r="M29" s="8" t="s">
        <v>23</v>
      </c>
      <c r="N29" s="18" t="s">
        <v>23</v>
      </c>
      <c r="O29" s="18" t="s">
        <v>24</v>
      </c>
      <c r="P29" s="18" t="s">
        <v>24</v>
      </c>
      <c r="Q29" s="7"/>
      <c r="R29" s="38"/>
      <c r="S29" s="7"/>
      <c r="T29" s="97"/>
    </row>
    <row r="30" spans="1:20" x14ac:dyDescent="0.55000000000000004">
      <c r="A30" s="33" t="str">
        <f t="shared" si="1"/>
        <v>S.EN12</v>
      </c>
      <c r="B30" s="18" t="s">
        <v>443</v>
      </c>
      <c r="C30" s="19" t="s">
        <v>444</v>
      </c>
      <c r="D30" s="7"/>
      <c r="E30" s="47" t="s">
        <v>49</v>
      </c>
      <c r="F30" s="18" t="s">
        <v>21</v>
      </c>
      <c r="G30" s="7"/>
      <c r="H30" s="8"/>
      <c r="I30" s="18"/>
      <c r="J30" s="18"/>
      <c r="K30" s="18" t="s">
        <v>22</v>
      </c>
      <c r="L30" s="18"/>
      <c r="M30" s="18"/>
      <c r="N30" s="18" t="s">
        <v>23</v>
      </c>
      <c r="O30" s="18"/>
      <c r="P30" s="18" t="s">
        <v>24</v>
      </c>
      <c r="Q30" s="7"/>
      <c r="R30" s="38" t="s">
        <v>75</v>
      </c>
      <c r="S30" s="7"/>
      <c r="T30" s="98"/>
    </row>
    <row r="31" spans="1:20" x14ac:dyDescent="0.55000000000000004">
      <c r="A31" s="123" t="s">
        <v>113</v>
      </c>
      <c r="B31" s="123"/>
      <c r="C31" s="124"/>
      <c r="D31" s="1"/>
      <c r="E31" s="64"/>
      <c r="F31" s="64"/>
      <c r="G31" s="1"/>
      <c r="H31" s="64"/>
      <c r="I31" s="64"/>
      <c r="J31" s="64"/>
      <c r="K31" s="64"/>
      <c r="L31" s="64"/>
      <c r="M31" s="64"/>
      <c r="N31" s="64"/>
      <c r="O31" s="64"/>
      <c r="P31" s="64"/>
      <c r="Q31" s="1"/>
      <c r="R31" s="65"/>
      <c r="S31" s="1"/>
      <c r="T31" s="96"/>
    </row>
    <row r="32" spans="1:20" x14ac:dyDescent="0.55000000000000004">
      <c r="A32" s="33" t="str">
        <f>"S.TE"&amp;ROW(C32)-ROW($A$31)</f>
        <v>S.TE1</v>
      </c>
      <c r="B32" s="18" t="s">
        <v>467</v>
      </c>
      <c r="C32" s="19" t="s">
        <v>468</v>
      </c>
      <c r="D32" s="7"/>
      <c r="E32" s="18" t="s">
        <v>21</v>
      </c>
      <c r="F32" s="18" t="s">
        <v>21</v>
      </c>
      <c r="G32" s="7"/>
      <c r="H32" s="18"/>
      <c r="I32" s="18"/>
      <c r="J32" s="18" t="s">
        <v>22</v>
      </c>
      <c r="K32" s="18" t="s">
        <v>23</v>
      </c>
      <c r="L32" s="18" t="s">
        <v>23</v>
      </c>
      <c r="M32" s="18"/>
      <c r="N32" s="18" t="s">
        <v>23</v>
      </c>
      <c r="O32" s="18" t="s">
        <v>24</v>
      </c>
      <c r="P32" s="18" t="s">
        <v>24</v>
      </c>
      <c r="Q32" s="7"/>
      <c r="R32" s="84" t="s">
        <v>459</v>
      </c>
      <c r="S32" s="7"/>
      <c r="T32" s="97"/>
    </row>
    <row r="33" spans="1:20" ht="28.8" x14ac:dyDescent="0.55000000000000004">
      <c r="A33" s="33" t="str">
        <f t="shared" ref="A33:A36" si="2">"S.TE"&amp;ROW(C33)-ROW($A$31)</f>
        <v>S.TE2</v>
      </c>
      <c r="B33" s="18" t="s">
        <v>445</v>
      </c>
      <c r="C33" s="19" t="s">
        <v>450</v>
      </c>
      <c r="D33" s="7"/>
      <c r="E33" s="18" t="s">
        <v>448</v>
      </c>
      <c r="F33" s="18" t="s">
        <v>448</v>
      </c>
      <c r="G33" s="7"/>
      <c r="H33" s="18"/>
      <c r="I33" s="18"/>
      <c r="J33" s="18"/>
      <c r="K33" s="18" t="s">
        <v>22</v>
      </c>
      <c r="L33" s="18" t="s">
        <v>23</v>
      </c>
      <c r="M33" s="18"/>
      <c r="N33" s="18"/>
      <c r="O33" s="18" t="s">
        <v>24</v>
      </c>
      <c r="P33" s="18" t="s">
        <v>24</v>
      </c>
      <c r="Q33" s="7"/>
      <c r="R33" s="84"/>
      <c r="S33" s="7"/>
      <c r="T33" s="97" t="s">
        <v>447</v>
      </c>
    </row>
    <row r="34" spans="1:20" ht="28.8" x14ac:dyDescent="0.55000000000000004">
      <c r="A34" s="33" t="str">
        <f t="shared" si="2"/>
        <v>S.TE3</v>
      </c>
      <c r="B34" s="18" t="s">
        <v>451</v>
      </c>
      <c r="C34" s="19" t="s">
        <v>452</v>
      </c>
      <c r="D34" s="7"/>
      <c r="E34" s="18" t="s">
        <v>123</v>
      </c>
      <c r="F34" s="18" t="s">
        <v>21</v>
      </c>
      <c r="G34" s="7"/>
      <c r="H34" s="18"/>
      <c r="I34" s="18"/>
      <c r="J34" s="18"/>
      <c r="K34" s="18"/>
      <c r="L34" s="18"/>
      <c r="M34" s="18" t="s">
        <v>22</v>
      </c>
      <c r="N34" s="18" t="s">
        <v>23</v>
      </c>
      <c r="O34" s="18" t="s">
        <v>24</v>
      </c>
      <c r="P34" s="18" t="s">
        <v>24</v>
      </c>
      <c r="Q34" s="7"/>
      <c r="R34" s="84" t="s">
        <v>460</v>
      </c>
      <c r="S34" s="7"/>
      <c r="T34" s="97" t="s">
        <v>453</v>
      </c>
    </row>
    <row r="35" spans="1:20" ht="28.8" x14ac:dyDescent="0.55000000000000004">
      <c r="A35" s="33" t="str">
        <f t="shared" si="2"/>
        <v>S.TE4</v>
      </c>
      <c r="B35" s="18" t="s">
        <v>454</v>
      </c>
      <c r="C35" s="19" t="s">
        <v>126</v>
      </c>
      <c r="D35" s="7"/>
      <c r="E35" s="18" t="s">
        <v>123</v>
      </c>
      <c r="F35" s="18" t="s">
        <v>21</v>
      </c>
      <c r="G35" s="7"/>
      <c r="H35" s="18"/>
      <c r="I35" s="18"/>
      <c r="J35" s="18"/>
      <c r="K35" s="18" t="s">
        <v>22</v>
      </c>
      <c r="L35" s="18" t="s">
        <v>23</v>
      </c>
      <c r="M35" s="18" t="s">
        <v>23</v>
      </c>
      <c r="N35" s="18" t="s">
        <v>23</v>
      </c>
      <c r="O35" s="18" t="s">
        <v>24</v>
      </c>
      <c r="P35" s="18" t="s">
        <v>24</v>
      </c>
      <c r="Q35" s="7"/>
      <c r="R35" s="38" t="s">
        <v>75</v>
      </c>
      <c r="S35" s="7"/>
      <c r="T35" s="97"/>
    </row>
    <row r="36" spans="1:20" x14ac:dyDescent="0.55000000000000004">
      <c r="A36" s="33" t="str">
        <f t="shared" si="2"/>
        <v>S.TE5</v>
      </c>
      <c r="B36" s="18" t="s">
        <v>455</v>
      </c>
      <c r="C36" s="19" t="s">
        <v>463</v>
      </c>
      <c r="D36" s="7"/>
      <c r="E36" s="47" t="s">
        <v>49</v>
      </c>
      <c r="F36" s="18" t="s">
        <v>21</v>
      </c>
      <c r="G36" s="7"/>
      <c r="H36" s="18"/>
      <c r="I36" s="18"/>
      <c r="J36" s="18"/>
      <c r="K36" s="18"/>
      <c r="L36" s="18" t="s">
        <v>22</v>
      </c>
      <c r="M36" s="18" t="s">
        <v>23</v>
      </c>
      <c r="N36" s="18" t="s">
        <v>23</v>
      </c>
      <c r="O36" s="18"/>
      <c r="P36" s="18" t="s">
        <v>24</v>
      </c>
      <c r="Q36" s="7"/>
      <c r="R36" s="38" t="s">
        <v>75</v>
      </c>
      <c r="S36" s="7"/>
      <c r="T36" s="97"/>
    </row>
    <row r="37" spans="1:20" x14ac:dyDescent="0.55000000000000004">
      <c r="A37" s="123" t="s">
        <v>152</v>
      </c>
      <c r="B37" s="123"/>
      <c r="C37" s="124"/>
      <c r="D37" s="1"/>
      <c r="E37" s="64"/>
      <c r="F37" s="64"/>
      <c r="G37" s="1"/>
      <c r="H37" s="64"/>
      <c r="I37" s="64"/>
      <c r="J37" s="64"/>
      <c r="K37" s="64"/>
      <c r="L37" s="64"/>
      <c r="M37" s="64"/>
      <c r="N37" s="64"/>
      <c r="O37" s="64"/>
      <c r="P37" s="64"/>
      <c r="Q37" s="1"/>
      <c r="R37" s="65"/>
      <c r="S37" s="1"/>
      <c r="T37" s="96"/>
    </row>
    <row r="38" spans="1:20" x14ac:dyDescent="0.55000000000000004">
      <c r="A38" s="18" t="str">
        <f>"S.PA"&amp;ROW(B38)-ROW($A$37)</f>
        <v>S.PA1</v>
      </c>
      <c r="B38" s="18" t="s">
        <v>153</v>
      </c>
      <c r="C38" s="19" t="s">
        <v>154</v>
      </c>
      <c r="D38" s="7"/>
      <c r="E38" s="47" t="s">
        <v>49</v>
      </c>
      <c r="F38" s="18" t="s">
        <v>21</v>
      </c>
      <c r="G38" s="7"/>
      <c r="H38" s="18"/>
      <c r="I38" s="18" t="s">
        <v>22</v>
      </c>
      <c r="J38" s="19" t="s">
        <v>23</v>
      </c>
      <c r="K38" s="19" t="s">
        <v>23</v>
      </c>
      <c r="L38" s="19"/>
      <c r="M38" s="19"/>
      <c r="N38" s="18"/>
      <c r="O38" s="18"/>
      <c r="P38" s="18" t="s">
        <v>24</v>
      </c>
      <c r="Q38" s="7"/>
      <c r="R38" s="84" t="s">
        <v>155</v>
      </c>
      <c r="S38" s="7"/>
      <c r="T38" s="97"/>
    </row>
    <row r="39" spans="1:20" ht="28.8" x14ac:dyDescent="0.55000000000000004">
      <c r="A39" s="18" t="str">
        <f t="shared" ref="A39:A49" si="3">"S.PA"&amp;ROW(B39)-ROW($A$37)</f>
        <v>S.PA2</v>
      </c>
      <c r="B39" s="18" t="s">
        <v>157</v>
      </c>
      <c r="C39" s="19" t="s">
        <v>158</v>
      </c>
      <c r="D39" s="7"/>
      <c r="E39" s="18" t="s">
        <v>21</v>
      </c>
      <c r="F39" s="18" t="s">
        <v>448</v>
      </c>
      <c r="G39" s="7"/>
      <c r="H39" s="18"/>
      <c r="I39" s="18"/>
      <c r="J39" s="19" t="s">
        <v>22</v>
      </c>
      <c r="K39" s="19" t="s">
        <v>23</v>
      </c>
      <c r="L39" s="19" t="s">
        <v>23</v>
      </c>
      <c r="M39" s="19" t="s">
        <v>23</v>
      </c>
      <c r="N39" s="19" t="s">
        <v>23</v>
      </c>
      <c r="O39" s="18" t="s">
        <v>24</v>
      </c>
      <c r="P39" s="18" t="s">
        <v>24</v>
      </c>
      <c r="Q39" s="7"/>
      <c r="R39" s="84" t="s">
        <v>159</v>
      </c>
      <c r="S39" s="7"/>
      <c r="T39" s="97"/>
    </row>
    <row r="40" spans="1:20" ht="28.8" x14ac:dyDescent="0.55000000000000004">
      <c r="A40" s="18" t="str">
        <f t="shared" si="3"/>
        <v>S.PA3</v>
      </c>
      <c r="B40" s="18" t="s">
        <v>160</v>
      </c>
      <c r="C40" s="19" t="s">
        <v>161</v>
      </c>
      <c r="D40" s="7"/>
      <c r="E40" s="47" t="s">
        <v>49</v>
      </c>
      <c r="F40" s="18" t="s">
        <v>448</v>
      </c>
      <c r="G40" s="7"/>
      <c r="H40" s="18"/>
      <c r="I40" s="18"/>
      <c r="J40" s="19" t="s">
        <v>22</v>
      </c>
      <c r="K40" s="19" t="s">
        <v>23</v>
      </c>
      <c r="L40" s="19" t="s">
        <v>23</v>
      </c>
      <c r="M40" s="19" t="s">
        <v>23</v>
      </c>
      <c r="N40" s="19" t="s">
        <v>23</v>
      </c>
      <c r="O40" s="18"/>
      <c r="P40" s="18" t="s">
        <v>24</v>
      </c>
      <c r="Q40" s="7"/>
      <c r="R40" s="84" t="s">
        <v>162</v>
      </c>
      <c r="S40" s="7"/>
      <c r="T40" s="97"/>
    </row>
    <row r="41" spans="1:20" x14ac:dyDescent="0.55000000000000004">
      <c r="A41" s="18" t="str">
        <f t="shared" si="3"/>
        <v>S.PA4</v>
      </c>
      <c r="B41" s="18" t="s">
        <v>163</v>
      </c>
      <c r="C41" s="19" t="s">
        <v>164</v>
      </c>
      <c r="D41" s="7"/>
      <c r="E41" s="47" t="s">
        <v>49</v>
      </c>
      <c r="F41" s="18" t="s">
        <v>21</v>
      </c>
      <c r="G41" s="7"/>
      <c r="H41" s="18"/>
      <c r="I41" s="18"/>
      <c r="J41" s="18"/>
      <c r="K41" s="18"/>
      <c r="L41" s="19" t="s">
        <v>23</v>
      </c>
      <c r="M41" s="19" t="s">
        <v>23</v>
      </c>
      <c r="N41" s="19" t="s">
        <v>23</v>
      </c>
      <c r="O41" s="18"/>
      <c r="P41" s="18" t="s">
        <v>24</v>
      </c>
      <c r="Q41" s="7"/>
      <c r="R41" s="84" t="s">
        <v>165</v>
      </c>
      <c r="S41" s="7"/>
      <c r="T41" s="97" t="s">
        <v>469</v>
      </c>
    </row>
    <row r="42" spans="1:20" ht="28.8" x14ac:dyDescent="0.55000000000000004">
      <c r="A42" s="18" t="str">
        <f t="shared" si="3"/>
        <v>S.PA5</v>
      </c>
      <c r="B42" s="18" t="s">
        <v>166</v>
      </c>
      <c r="C42" s="19" t="s">
        <v>167</v>
      </c>
      <c r="D42" s="7"/>
      <c r="E42" s="18" t="s">
        <v>21</v>
      </c>
      <c r="F42" s="18" t="s">
        <v>448</v>
      </c>
      <c r="G42" s="7"/>
      <c r="H42" s="18"/>
      <c r="I42" s="18" t="s">
        <v>22</v>
      </c>
      <c r="J42" s="19"/>
      <c r="K42" s="19"/>
      <c r="L42" s="18"/>
      <c r="M42" s="19"/>
      <c r="N42" s="19"/>
      <c r="O42" s="18" t="s">
        <v>24</v>
      </c>
      <c r="P42" s="18" t="s">
        <v>24</v>
      </c>
      <c r="Q42" s="7"/>
      <c r="R42" s="84" t="s">
        <v>168</v>
      </c>
      <c r="S42" s="7"/>
      <c r="T42" s="97"/>
    </row>
    <row r="43" spans="1:20" x14ac:dyDescent="0.55000000000000004">
      <c r="A43" s="18" t="str">
        <f t="shared" si="3"/>
        <v>S.PA6</v>
      </c>
      <c r="B43" s="18" t="s">
        <v>169</v>
      </c>
      <c r="C43" s="19" t="s">
        <v>170</v>
      </c>
      <c r="D43" s="7"/>
      <c r="E43" s="47" t="s">
        <v>49</v>
      </c>
      <c r="F43" s="18" t="s">
        <v>21</v>
      </c>
      <c r="G43" s="7"/>
      <c r="H43" s="18"/>
      <c r="I43" s="18" t="s">
        <v>22</v>
      </c>
      <c r="J43" s="18" t="s">
        <v>23</v>
      </c>
      <c r="K43" s="19" t="s">
        <v>23</v>
      </c>
      <c r="L43" s="19"/>
      <c r="M43" s="19"/>
      <c r="N43" s="19"/>
      <c r="O43" s="18" t="s">
        <v>24</v>
      </c>
      <c r="P43" s="18" t="s">
        <v>24</v>
      </c>
      <c r="Q43" s="7"/>
      <c r="R43" s="84" t="s">
        <v>171</v>
      </c>
      <c r="S43" s="7"/>
      <c r="T43" s="97"/>
    </row>
    <row r="44" spans="1:20" ht="28.8" x14ac:dyDescent="0.55000000000000004">
      <c r="A44" s="18" t="str">
        <f t="shared" si="3"/>
        <v>S.PA7</v>
      </c>
      <c r="B44" s="18" t="s">
        <v>172</v>
      </c>
      <c r="C44" s="19" t="s">
        <v>173</v>
      </c>
      <c r="D44" s="7"/>
      <c r="E44" s="47" t="s">
        <v>49</v>
      </c>
      <c r="F44" s="18" t="s">
        <v>448</v>
      </c>
      <c r="G44" s="7"/>
      <c r="H44" s="18"/>
      <c r="I44" s="18"/>
      <c r="J44" s="19" t="s">
        <v>22</v>
      </c>
      <c r="K44" s="19" t="s">
        <v>23</v>
      </c>
      <c r="L44" s="18"/>
      <c r="M44" s="19" t="s">
        <v>23</v>
      </c>
      <c r="N44" s="19" t="s">
        <v>23</v>
      </c>
      <c r="O44" s="18"/>
      <c r="P44" s="18" t="s">
        <v>24</v>
      </c>
      <c r="Q44" s="7"/>
      <c r="R44" s="84" t="s">
        <v>174</v>
      </c>
      <c r="S44" s="7"/>
      <c r="T44" s="97"/>
    </row>
    <row r="45" spans="1:20" ht="14.5" customHeight="1" x14ac:dyDescent="0.55000000000000004">
      <c r="A45" s="18" t="str">
        <f t="shared" si="3"/>
        <v>S.PA8</v>
      </c>
      <c r="B45" s="18" t="s">
        <v>179</v>
      </c>
      <c r="C45" s="19" t="s">
        <v>180</v>
      </c>
      <c r="D45" s="7"/>
      <c r="E45" s="57" t="s">
        <v>177</v>
      </c>
      <c r="F45" s="57" t="s">
        <v>177</v>
      </c>
      <c r="G45" s="7"/>
      <c r="H45" s="18"/>
      <c r="I45" s="18"/>
      <c r="J45" s="19" t="s">
        <v>22</v>
      </c>
      <c r="K45" s="19" t="s">
        <v>23</v>
      </c>
      <c r="L45" s="18"/>
      <c r="M45" s="18"/>
      <c r="N45" s="18"/>
      <c r="O45" s="18" t="s">
        <v>24</v>
      </c>
      <c r="P45" s="18" t="s">
        <v>24</v>
      </c>
      <c r="Q45" s="7"/>
      <c r="R45" s="84" t="s">
        <v>181</v>
      </c>
      <c r="S45" s="7"/>
      <c r="T45" s="97"/>
    </row>
    <row r="46" spans="1:20" x14ac:dyDescent="0.55000000000000004">
      <c r="A46" s="18" t="str">
        <f t="shared" si="3"/>
        <v>S.PA9</v>
      </c>
      <c r="B46" s="18" t="s">
        <v>182</v>
      </c>
      <c r="C46" s="19" t="s">
        <v>183</v>
      </c>
      <c r="D46" s="7"/>
      <c r="E46" s="47" t="s">
        <v>49</v>
      </c>
      <c r="F46" s="18" t="s">
        <v>462</v>
      </c>
      <c r="G46" s="7"/>
      <c r="H46" s="18"/>
      <c r="I46" s="128" t="s">
        <v>184</v>
      </c>
      <c r="J46" s="113"/>
      <c r="K46" s="113"/>
      <c r="L46" s="113"/>
      <c r="M46" s="113"/>
      <c r="N46" s="113"/>
      <c r="O46" s="113"/>
      <c r="P46" s="129"/>
      <c r="Q46" s="7"/>
      <c r="R46" s="84" t="s">
        <v>185</v>
      </c>
      <c r="S46" s="7"/>
      <c r="T46" s="97"/>
    </row>
    <row r="47" spans="1:20" x14ac:dyDescent="0.55000000000000004">
      <c r="A47" s="18" t="str">
        <f t="shared" si="3"/>
        <v>S.PA10</v>
      </c>
      <c r="B47" s="18" t="s">
        <v>186</v>
      </c>
      <c r="C47" s="19" t="s">
        <v>187</v>
      </c>
      <c r="D47" s="7"/>
      <c r="E47" s="47" t="s">
        <v>49</v>
      </c>
      <c r="F47" s="18" t="s">
        <v>462</v>
      </c>
      <c r="G47" s="7"/>
      <c r="H47" s="18"/>
      <c r="I47" s="128" t="s">
        <v>184</v>
      </c>
      <c r="J47" s="113"/>
      <c r="K47" s="113"/>
      <c r="L47" s="113"/>
      <c r="M47" s="113"/>
      <c r="N47" s="113"/>
      <c r="O47" s="113"/>
      <c r="P47" s="129"/>
      <c r="Q47" s="7"/>
      <c r="R47" s="84" t="s">
        <v>188</v>
      </c>
      <c r="S47" s="7"/>
      <c r="T47" s="97"/>
    </row>
    <row r="48" spans="1:20" x14ac:dyDescent="0.55000000000000004">
      <c r="A48" s="18" t="str">
        <f t="shared" si="3"/>
        <v>S.PA11</v>
      </c>
      <c r="B48" s="18" t="s">
        <v>189</v>
      </c>
      <c r="C48" s="19" t="s">
        <v>190</v>
      </c>
      <c r="D48" s="7"/>
      <c r="E48" s="47" t="s">
        <v>49</v>
      </c>
      <c r="F48" s="18" t="s">
        <v>462</v>
      </c>
      <c r="G48" s="7"/>
      <c r="H48" s="18"/>
      <c r="I48" s="113" t="s">
        <v>191</v>
      </c>
      <c r="J48" s="113"/>
      <c r="K48" s="113"/>
      <c r="L48" s="113"/>
      <c r="M48" s="113"/>
      <c r="N48" s="113"/>
      <c r="O48" s="113"/>
      <c r="P48" s="113"/>
      <c r="Q48" s="7"/>
      <c r="R48" s="84" t="s">
        <v>192</v>
      </c>
      <c r="S48" s="7"/>
      <c r="T48" s="97"/>
    </row>
    <row r="49" spans="1:20" x14ac:dyDescent="0.55000000000000004">
      <c r="A49" s="18" t="str">
        <f t="shared" si="3"/>
        <v>S.PA12</v>
      </c>
      <c r="B49" s="18" t="s">
        <v>198</v>
      </c>
      <c r="C49" s="19" t="s">
        <v>199</v>
      </c>
      <c r="D49" s="7"/>
      <c r="E49" s="47" t="s">
        <v>49</v>
      </c>
      <c r="F49" s="34" t="s">
        <v>462</v>
      </c>
      <c r="G49" s="7"/>
      <c r="H49" s="18"/>
      <c r="I49" s="18"/>
      <c r="J49" s="18" t="s">
        <v>22</v>
      </c>
      <c r="K49" s="18" t="s">
        <v>23</v>
      </c>
      <c r="L49" s="19" t="s">
        <v>23</v>
      </c>
      <c r="M49" s="19" t="s">
        <v>23</v>
      </c>
      <c r="N49" s="19" t="s">
        <v>23</v>
      </c>
      <c r="O49" s="18"/>
      <c r="P49" s="18" t="s">
        <v>24</v>
      </c>
      <c r="Q49" s="7"/>
      <c r="R49" s="34" t="s">
        <v>34</v>
      </c>
      <c r="S49" s="7"/>
      <c r="T49" s="97"/>
    </row>
    <row r="50" spans="1:20" x14ac:dyDescent="0.55000000000000004">
      <c r="A50" s="121" t="s">
        <v>200</v>
      </c>
      <c r="B50" s="121"/>
      <c r="C50" s="122"/>
      <c r="D50" s="39"/>
      <c r="E50" s="87"/>
      <c r="F50" s="88"/>
      <c r="G50" s="39"/>
      <c r="H50" s="67"/>
      <c r="I50" s="67"/>
      <c r="J50" s="67"/>
      <c r="K50" s="67"/>
      <c r="L50" s="67"/>
      <c r="M50" s="67"/>
      <c r="N50" s="67"/>
      <c r="O50" s="67"/>
      <c r="P50" s="67"/>
      <c r="Q50" s="39"/>
      <c r="R50" s="88"/>
      <c r="S50" s="39"/>
      <c r="T50" s="101"/>
    </row>
    <row r="51" spans="1:20" ht="28.8" x14ac:dyDescent="0.55000000000000004">
      <c r="A51" s="18" t="s">
        <v>206</v>
      </c>
      <c r="B51" s="18" t="s">
        <v>207</v>
      </c>
      <c r="C51" s="19" t="s">
        <v>208</v>
      </c>
      <c r="D51" s="39"/>
      <c r="E51" s="18" t="s">
        <v>123</v>
      </c>
      <c r="F51" s="18" t="s">
        <v>123</v>
      </c>
      <c r="G51" s="39"/>
      <c r="H51" s="18"/>
      <c r="I51" s="18"/>
      <c r="J51" s="18" t="s">
        <v>22</v>
      </c>
      <c r="K51" s="18" t="s">
        <v>23</v>
      </c>
      <c r="L51" s="18"/>
      <c r="M51" s="18"/>
      <c r="N51" s="18"/>
      <c r="O51" s="44" t="s">
        <v>24</v>
      </c>
      <c r="P51" s="44" t="s">
        <v>24</v>
      </c>
      <c r="Q51" s="39"/>
      <c r="R51" s="84" t="s">
        <v>209</v>
      </c>
      <c r="S51" s="7"/>
      <c r="T51" s="100" t="s">
        <v>205</v>
      </c>
    </row>
    <row r="52" spans="1:20" ht="28.8" x14ac:dyDescent="0.55000000000000004">
      <c r="A52" s="18" t="s">
        <v>218</v>
      </c>
      <c r="B52" s="18" t="s">
        <v>219</v>
      </c>
      <c r="C52" s="19" t="s">
        <v>220</v>
      </c>
      <c r="D52" s="39"/>
      <c r="E52" s="18" t="s">
        <v>123</v>
      </c>
      <c r="F52" s="18" t="s">
        <v>123</v>
      </c>
      <c r="G52" s="39"/>
      <c r="H52" s="18"/>
      <c r="I52" s="18" t="s">
        <v>22</v>
      </c>
      <c r="J52" s="18" t="s">
        <v>23</v>
      </c>
      <c r="K52" s="18" t="s">
        <v>23</v>
      </c>
      <c r="L52" s="18"/>
      <c r="M52" s="18"/>
      <c r="N52" s="18"/>
      <c r="O52" s="44" t="s">
        <v>24</v>
      </c>
      <c r="P52" s="44" t="s">
        <v>24</v>
      </c>
      <c r="Q52" s="39"/>
      <c r="R52" s="84" t="s">
        <v>221</v>
      </c>
      <c r="S52" s="7"/>
      <c r="T52" s="100" t="s">
        <v>205</v>
      </c>
    </row>
    <row r="53" spans="1:20" ht="28.8" x14ac:dyDescent="0.55000000000000004">
      <c r="A53" s="18" t="s">
        <v>250</v>
      </c>
      <c r="B53" s="18" t="s">
        <v>253</v>
      </c>
      <c r="C53" s="19" t="s">
        <v>105</v>
      </c>
      <c r="D53" s="39"/>
      <c r="E53" s="18" t="s">
        <v>123</v>
      </c>
      <c r="F53" s="18" t="s">
        <v>123</v>
      </c>
      <c r="G53" s="39"/>
      <c r="H53" s="18"/>
      <c r="I53" s="18" t="s">
        <v>22</v>
      </c>
      <c r="J53" s="18" t="s">
        <v>23</v>
      </c>
      <c r="K53" s="18" t="s">
        <v>23</v>
      </c>
      <c r="L53" s="18"/>
      <c r="M53" s="18"/>
      <c r="N53" s="18"/>
      <c r="O53" s="44" t="s">
        <v>24</v>
      </c>
      <c r="P53" s="44" t="s">
        <v>24</v>
      </c>
      <c r="Q53" s="39"/>
      <c r="R53" s="84" t="s">
        <v>254</v>
      </c>
      <c r="S53" s="7"/>
      <c r="T53" s="100" t="s">
        <v>205</v>
      </c>
    </row>
    <row r="54" spans="1:20" ht="28.8" x14ac:dyDescent="0.55000000000000004">
      <c r="A54" s="18" t="s">
        <v>230</v>
      </c>
      <c r="B54" s="18" t="s">
        <v>231</v>
      </c>
      <c r="C54" s="19" t="s">
        <v>232</v>
      </c>
      <c r="D54" s="39"/>
      <c r="E54" s="18" t="s">
        <v>123</v>
      </c>
      <c r="F54" s="18" t="s">
        <v>123</v>
      </c>
      <c r="G54" s="39"/>
      <c r="H54" s="18"/>
      <c r="I54" s="18" t="s">
        <v>22</v>
      </c>
      <c r="J54" s="18" t="s">
        <v>23</v>
      </c>
      <c r="K54" s="18" t="s">
        <v>23</v>
      </c>
      <c r="L54" s="18" t="s">
        <v>23</v>
      </c>
      <c r="M54" s="18"/>
      <c r="N54" s="18"/>
      <c r="O54" s="44" t="s">
        <v>24</v>
      </c>
      <c r="P54" s="44" t="s">
        <v>24</v>
      </c>
      <c r="Q54" s="39"/>
      <c r="R54" s="84" t="s">
        <v>233</v>
      </c>
      <c r="S54" s="7"/>
      <c r="T54" s="100" t="s">
        <v>205</v>
      </c>
    </row>
    <row r="55" spans="1:20" ht="28.8" x14ac:dyDescent="0.55000000000000004">
      <c r="A55" s="18" t="s">
        <v>246</v>
      </c>
      <c r="B55" s="18" t="s">
        <v>247</v>
      </c>
      <c r="C55" s="19" t="s">
        <v>248</v>
      </c>
      <c r="D55" s="39"/>
      <c r="E55" s="47" t="s">
        <v>49</v>
      </c>
      <c r="F55" s="18" t="s">
        <v>123</v>
      </c>
      <c r="G55" s="39"/>
      <c r="H55" s="18"/>
      <c r="I55" s="18"/>
      <c r="J55" s="18"/>
      <c r="K55" s="18"/>
      <c r="L55" s="18"/>
      <c r="M55" s="18" t="s">
        <v>22</v>
      </c>
      <c r="N55" s="18" t="s">
        <v>23</v>
      </c>
      <c r="O55" s="18"/>
      <c r="P55" s="44" t="s">
        <v>24</v>
      </c>
      <c r="Q55" s="39"/>
      <c r="R55" s="84" t="s">
        <v>249</v>
      </c>
      <c r="S55" s="7"/>
      <c r="T55" s="100" t="s">
        <v>205</v>
      </c>
    </row>
  </sheetData>
  <autoFilter ref="A2:T56" xr:uid="{00000000-0009-0000-0000-000001000000}"/>
  <mergeCells count="13">
    <mergeCell ref="A1:C1"/>
    <mergeCell ref="E1:F1"/>
    <mergeCell ref="A3:C3"/>
    <mergeCell ref="I5:P5"/>
    <mergeCell ref="I8:P8"/>
    <mergeCell ref="H1:P1"/>
    <mergeCell ref="A50:C50"/>
    <mergeCell ref="A18:C18"/>
    <mergeCell ref="A31:C31"/>
    <mergeCell ref="A37:C37"/>
    <mergeCell ref="I46:P46"/>
    <mergeCell ref="I47:P47"/>
    <mergeCell ref="I48:P48"/>
  </mergeCells>
  <hyperlinks>
    <hyperlink ref="R4" r:id="rId1" display="ECSS-M-ST-40, Annex A" xr:uid="{E905B38C-DEB6-4A44-9827-9CEA0D02DA9C}"/>
    <hyperlink ref="R5" r:id="rId2" xr:uid="{46EBC959-EFF1-4068-9EA9-996C223BDE12}"/>
    <hyperlink ref="R47" r:id="rId3" display="ECSS-M-ST-40, Annex A" xr:uid="{4AFC3505-F67F-4CCB-A5BF-FE6F38396405}"/>
    <hyperlink ref="R46" r:id="rId4" display="ECSS-M-ST-40, Annex A" xr:uid="{5681330A-5196-4F5A-9D2F-1F3A4F993223}"/>
    <hyperlink ref="R44" r:id="rId5" display="ECSS-Q-ST-30, Annex F" xr:uid="{A179762A-D5F5-4189-BAE0-0CE7E964C200}"/>
    <hyperlink ref="R42" r:id="rId6" display="ECSS-Q-ST-10, Annex A" xr:uid="{E5B6C832-7290-4D99-91AB-90BC430B9B12}"/>
    <hyperlink ref="R41" r:id="rId7" display="ECSS-M-ST-40, Annex A" xr:uid="{ED816231-2235-4E54-9D96-6B8DFB8EF4E2}"/>
    <hyperlink ref="R40" r:id="rId8" display="ECSS-M-ST-40, Annex A" xr:uid="{4A2C1C61-5AFB-4731-9DE8-2A89C2FABF01}"/>
    <hyperlink ref="R48" r:id="rId9" display="ECSS-Q-ST-10-09, Annex A" xr:uid="{8B332B55-F39C-4EC6-B3CA-DD72EDC553CA}"/>
    <hyperlink ref="R43" r:id="rId10" display="ECSS-Q-ST-70-01, Annex B" xr:uid="{BEE157FA-DA5B-4D6A-A996-E01022832974}"/>
    <hyperlink ref="R45" r:id="rId11" display="ECSS-Q-ST-60-15, Annex B" xr:uid="{4C7F5BD3-B427-48F3-8D49-A0C5D3836CD8}"/>
    <hyperlink ref="R39" r:id="rId12" display="ECSS-Q-ST-10-04, Annex A" xr:uid="{54409B7E-BBEA-463D-A29B-62B44062BCA8}"/>
    <hyperlink ref="R38" r:id="rId13" display="ECSS-Q-ST-10, Annex A" xr:uid="{18649E20-BE85-4D18-B1EF-ABEABD02248D}"/>
    <hyperlink ref="R51" r:id="rId14" display="ECSS-Q-ST-80, Annex B" xr:uid="{E68E55C9-F688-4EF6-8D06-673541F3AF8A}"/>
    <hyperlink ref="R52" r:id="rId15" display="ECSS-E-ST-40, Annex D" xr:uid="{21867EBD-81C9-407C-9BF7-56ECC60B4B3D}"/>
    <hyperlink ref="R54" r:id="rId16" display="ECSS-E-ST-40, Annex D" xr:uid="{720AECCB-4FAD-4AE4-B7CF-FE0FE152B933}"/>
    <hyperlink ref="R55" r:id="rId17" display="ECSS-E-ST-40, Annex D" xr:uid="{223F5D36-177B-453D-A75C-CF50847B1419}"/>
    <hyperlink ref="R53" r:id="rId18" display="ECSS-E-ST-40, Annex D" xr:uid="{9BDB1215-4FAD-4D5F-9158-4EA0D3A0F9DE}"/>
    <hyperlink ref="R19" r:id="rId19" xr:uid="{58612A99-D44B-4024-BE27-F10D0734DA85}"/>
    <hyperlink ref="R32" r:id="rId20" xr:uid="{BD8A6C21-5D69-4D59-83ED-86ABE1A16D4D}"/>
    <hyperlink ref="R34" r:id="rId21" xr:uid="{3875E22A-2F7E-4CD1-A3D0-BDB8D3672EF9}"/>
    <hyperlink ref="R14" r:id="rId22" xr:uid="{F39A5C92-8D58-48B9-9D13-C5B7F2782AF1}"/>
    <hyperlink ref="R20" r:id="rId23" xr:uid="{47F2DE1D-4C93-4921-A616-CA34F69E8F7F}"/>
  </hyperlinks>
  <pageMargins left="0.7" right="0.7" top="0.75" bottom="0.75" header="0.3" footer="0.3"/>
  <pageSetup paperSize="9" orientation="portrait"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450A-507D-4253-AF5D-F0A82DD40884}">
  <dimension ref="A1:T52"/>
  <sheetViews>
    <sheetView zoomScale="59" zoomScaleNormal="130" workbookViewId="0">
      <pane ySplit="2" topLeftCell="A3" activePane="bottomLeft" state="frozen"/>
      <selection activeCell="A2" sqref="A2"/>
      <selection pane="bottomLeft" activeCell="T32" sqref="T32"/>
    </sheetView>
  </sheetViews>
  <sheetFormatPr defaultColWidth="8.83984375" defaultRowHeight="14.4" x14ac:dyDescent="0.55000000000000004"/>
  <cols>
    <col min="1" max="1" width="11.83984375" style="73" customWidth="1"/>
    <col min="2" max="2" width="50" style="73" customWidth="1"/>
    <col min="3" max="3" width="10.15625" style="73" customWidth="1"/>
    <col min="4" max="4" width="1.41796875" style="73" customWidth="1"/>
    <col min="5" max="6" width="14.15625" style="73" customWidth="1"/>
    <col min="7" max="7" width="1.41796875" style="73" customWidth="1"/>
    <col min="8" max="8" width="5.15625" style="73" customWidth="1"/>
    <col min="9" max="9" width="5.41796875" style="73" customWidth="1"/>
    <col min="10" max="11" width="9.83984375" style="73" bestFit="1" customWidth="1"/>
    <col min="12" max="13" width="9.83984375" style="73" customWidth="1"/>
    <col min="14" max="14" width="8.83984375" style="73" customWidth="1"/>
    <col min="15" max="15" width="9.68359375" style="73" customWidth="1"/>
    <col min="16" max="16" width="5.83984375" style="73" bestFit="1" customWidth="1"/>
    <col min="17" max="17" width="1.41796875" style="73" customWidth="1"/>
    <col min="18" max="18" width="29.15625" style="73" bestFit="1" customWidth="1"/>
    <col min="19" max="19" width="1.41796875" style="73" customWidth="1"/>
    <col min="20" max="20" width="87" style="73" customWidth="1"/>
    <col min="21" max="21" width="103.41796875" style="73" customWidth="1"/>
    <col min="22" max="16384" width="8.83984375" style="73"/>
  </cols>
  <sheetData>
    <row r="1" spans="1:20" ht="85" customHeight="1" x14ac:dyDescent="0.55000000000000004">
      <c r="A1" s="114" t="s">
        <v>0</v>
      </c>
      <c r="B1" s="114"/>
      <c r="C1" s="114"/>
      <c r="D1" s="48"/>
      <c r="E1" s="115" t="s">
        <v>1</v>
      </c>
      <c r="F1" s="115"/>
      <c r="G1" s="48"/>
      <c r="H1" s="116" t="s">
        <v>2</v>
      </c>
      <c r="I1" s="117"/>
      <c r="J1" s="117"/>
      <c r="K1" s="117"/>
      <c r="L1" s="117"/>
      <c r="M1" s="117"/>
      <c r="N1" s="117"/>
      <c r="O1" s="117"/>
      <c r="P1" s="118"/>
      <c r="Q1" s="48"/>
      <c r="R1" s="62" t="s">
        <v>3</v>
      </c>
      <c r="S1" s="48"/>
      <c r="T1" s="62" t="s">
        <v>4</v>
      </c>
    </row>
    <row r="2" spans="1:20" ht="71.5" customHeight="1" x14ac:dyDescent="0.55000000000000004">
      <c r="A2" s="90" t="s">
        <v>5</v>
      </c>
      <c r="B2" s="91" t="s">
        <v>6</v>
      </c>
      <c r="C2" s="92" t="s">
        <v>7</v>
      </c>
      <c r="D2" s="48"/>
      <c r="E2" s="74" t="s">
        <v>8</v>
      </c>
      <c r="F2" s="74" t="s">
        <v>9</v>
      </c>
      <c r="G2" s="48"/>
      <c r="H2" s="75" t="s">
        <v>427</v>
      </c>
      <c r="I2" s="75" t="s">
        <v>10</v>
      </c>
      <c r="J2" s="76" t="s">
        <v>11</v>
      </c>
      <c r="K2" s="76" t="s">
        <v>12</v>
      </c>
      <c r="L2" s="76" t="s">
        <v>13</v>
      </c>
      <c r="M2" s="76" t="s">
        <v>263</v>
      </c>
      <c r="N2" s="76" t="s">
        <v>461</v>
      </c>
      <c r="O2" s="77" t="s">
        <v>16</v>
      </c>
      <c r="P2" s="78" t="s">
        <v>17</v>
      </c>
      <c r="Q2" s="48"/>
      <c r="R2" s="63"/>
      <c r="S2" s="48"/>
      <c r="T2" s="63"/>
    </row>
    <row r="3" spans="1:20" x14ac:dyDescent="0.55000000000000004">
      <c r="A3" s="119" t="s">
        <v>18</v>
      </c>
      <c r="B3" s="119"/>
      <c r="C3" s="120"/>
      <c r="D3" s="1"/>
      <c r="E3" s="79"/>
      <c r="F3" s="79"/>
      <c r="G3" s="1"/>
      <c r="H3" s="79"/>
      <c r="I3" s="79"/>
      <c r="J3" s="79"/>
      <c r="K3" s="79"/>
      <c r="L3" s="79"/>
      <c r="M3" s="79"/>
      <c r="N3" s="79"/>
      <c r="O3" s="79"/>
      <c r="P3" s="79"/>
      <c r="Q3" s="1"/>
      <c r="R3" s="79"/>
      <c r="S3" s="1"/>
      <c r="T3" s="80"/>
    </row>
    <row r="4" spans="1:20" x14ac:dyDescent="0.55000000000000004">
      <c r="A4" s="33" t="str">
        <f>"S.MG"&amp;ROW(C4)-3</f>
        <v>S.MG1</v>
      </c>
      <c r="B4" s="33" t="s">
        <v>19</v>
      </c>
      <c r="C4" s="81" t="s">
        <v>20</v>
      </c>
      <c r="D4" s="7"/>
      <c r="E4" s="8" t="s">
        <v>21</v>
      </c>
      <c r="F4" s="8" t="s">
        <v>21</v>
      </c>
      <c r="G4" s="7"/>
      <c r="H4" s="8"/>
      <c r="I4" s="8" t="s">
        <v>22</v>
      </c>
      <c r="J4" s="8" t="s">
        <v>23</v>
      </c>
      <c r="K4" s="44"/>
      <c r="L4" s="44"/>
      <c r="M4" s="44"/>
      <c r="N4" s="44"/>
      <c r="O4" s="44" t="s">
        <v>24</v>
      </c>
      <c r="P4" s="44" t="s">
        <v>24</v>
      </c>
      <c r="Q4" s="7"/>
      <c r="R4" s="82" t="s">
        <v>25</v>
      </c>
      <c r="S4" s="7"/>
      <c r="T4" s="93"/>
    </row>
    <row r="5" spans="1:20" x14ac:dyDescent="0.55000000000000004">
      <c r="A5" s="33" t="str">
        <f>"S.MG"&amp;ROW(C5)-3</f>
        <v>S.MG2</v>
      </c>
      <c r="B5" s="26" t="s">
        <v>26</v>
      </c>
      <c r="C5" s="83" t="s">
        <v>10</v>
      </c>
      <c r="D5" s="7"/>
      <c r="E5" s="8" t="s">
        <v>21</v>
      </c>
      <c r="F5" s="8" t="s">
        <v>21</v>
      </c>
      <c r="G5" s="7"/>
      <c r="H5" s="8"/>
      <c r="I5" s="113" t="s">
        <v>27</v>
      </c>
      <c r="J5" s="113"/>
      <c r="K5" s="113"/>
      <c r="L5" s="113"/>
      <c r="M5" s="113"/>
      <c r="N5" s="113"/>
      <c r="O5" s="113"/>
      <c r="P5" s="113"/>
      <c r="Q5" s="7"/>
      <c r="R5" s="84" t="s">
        <v>28</v>
      </c>
      <c r="S5" s="7"/>
      <c r="T5" s="94"/>
    </row>
    <row r="6" spans="1:20" ht="43.2" x14ac:dyDescent="0.55000000000000004">
      <c r="A6" s="33" t="str">
        <f>"S.MG"&amp;ROW(C6)-3</f>
        <v>S.MG3</v>
      </c>
      <c r="B6" s="26" t="s">
        <v>29</v>
      </c>
      <c r="C6" s="83" t="s">
        <v>30</v>
      </c>
      <c r="D6" s="7"/>
      <c r="E6" s="8" t="s">
        <v>21</v>
      </c>
      <c r="F6" s="8" t="s">
        <v>21</v>
      </c>
      <c r="G6" s="7"/>
      <c r="H6" s="8"/>
      <c r="I6" s="8" t="s">
        <v>22</v>
      </c>
      <c r="J6" s="8" t="s">
        <v>23</v>
      </c>
      <c r="K6" s="8" t="s">
        <v>23</v>
      </c>
      <c r="L6" s="8" t="s">
        <v>23</v>
      </c>
      <c r="M6" s="8" t="s">
        <v>23</v>
      </c>
      <c r="N6" s="8" t="s">
        <v>23</v>
      </c>
      <c r="O6" s="8" t="s">
        <v>23</v>
      </c>
      <c r="P6" s="8" t="s">
        <v>23</v>
      </c>
      <c r="Q6" s="7"/>
      <c r="R6" s="34" t="s">
        <v>31</v>
      </c>
      <c r="S6" s="7"/>
      <c r="T6" s="95"/>
    </row>
    <row r="7" spans="1:20" x14ac:dyDescent="0.55000000000000004">
      <c r="A7" s="33" t="str">
        <f>"S.MG"&amp;ROW(C7)-3</f>
        <v>S.MG4</v>
      </c>
      <c r="B7" s="26" t="s">
        <v>32</v>
      </c>
      <c r="C7" s="83" t="s">
        <v>33</v>
      </c>
      <c r="D7" s="7"/>
      <c r="E7" s="8" t="s">
        <v>21</v>
      </c>
      <c r="F7" s="8" t="s">
        <v>21</v>
      </c>
      <c r="G7" s="7"/>
      <c r="H7" s="8"/>
      <c r="I7" s="8" t="s">
        <v>22</v>
      </c>
      <c r="J7" s="8" t="s">
        <v>23</v>
      </c>
      <c r="K7" s="8" t="s">
        <v>23</v>
      </c>
      <c r="L7" s="8" t="s">
        <v>23</v>
      </c>
      <c r="M7" s="8" t="s">
        <v>23</v>
      </c>
      <c r="N7" s="8" t="s">
        <v>23</v>
      </c>
      <c r="O7" s="8" t="s">
        <v>24</v>
      </c>
      <c r="P7" s="8" t="s">
        <v>24</v>
      </c>
      <c r="Q7" s="7"/>
      <c r="R7" s="34" t="s">
        <v>34</v>
      </c>
      <c r="S7" s="7"/>
      <c r="T7" s="94" t="s">
        <v>35</v>
      </c>
    </row>
    <row r="8" spans="1:20" ht="43.2" x14ac:dyDescent="0.55000000000000004">
      <c r="A8" s="33" t="str">
        <f t="shared" ref="A8:A16" si="0">"S.MG"&amp;ROW(C8)-3</f>
        <v>S.MG5</v>
      </c>
      <c r="B8" s="26" t="s">
        <v>36</v>
      </c>
      <c r="C8" s="83" t="s">
        <v>37</v>
      </c>
      <c r="D8" s="7"/>
      <c r="E8" s="8" t="s">
        <v>21</v>
      </c>
      <c r="F8" s="8" t="s">
        <v>21</v>
      </c>
      <c r="G8" s="7"/>
      <c r="H8" s="8"/>
      <c r="I8" s="113" t="s">
        <v>38</v>
      </c>
      <c r="J8" s="113"/>
      <c r="K8" s="113"/>
      <c r="L8" s="113"/>
      <c r="M8" s="113"/>
      <c r="N8" s="113"/>
      <c r="O8" s="113"/>
      <c r="P8" s="113"/>
      <c r="Q8" s="7"/>
      <c r="R8" s="34" t="s">
        <v>31</v>
      </c>
      <c r="S8" s="7"/>
      <c r="T8" s="94" t="s">
        <v>39</v>
      </c>
    </row>
    <row r="9" spans="1:20" ht="100.8" x14ac:dyDescent="0.55000000000000004">
      <c r="A9" s="33" t="str">
        <f t="shared" si="0"/>
        <v>S.MG6</v>
      </c>
      <c r="B9" s="26" t="s">
        <v>40</v>
      </c>
      <c r="C9" s="83" t="s">
        <v>41</v>
      </c>
      <c r="D9" s="7"/>
      <c r="E9" s="8" t="s">
        <v>21</v>
      </c>
      <c r="F9" s="8" t="s">
        <v>21</v>
      </c>
      <c r="G9" s="7"/>
      <c r="H9" s="8" t="s">
        <v>22</v>
      </c>
      <c r="I9" s="8" t="s">
        <v>22</v>
      </c>
      <c r="J9" s="8" t="s">
        <v>22</v>
      </c>
      <c r="K9" s="8" t="s">
        <v>22</v>
      </c>
      <c r="L9" s="8" t="s">
        <v>22</v>
      </c>
      <c r="M9" s="8" t="s">
        <v>22</v>
      </c>
      <c r="N9" s="8" t="s">
        <v>22</v>
      </c>
      <c r="O9" s="8" t="s">
        <v>22</v>
      </c>
      <c r="P9" s="8" t="s">
        <v>22</v>
      </c>
      <c r="Q9" s="7"/>
      <c r="R9" s="34" t="s">
        <v>31</v>
      </c>
      <c r="S9" s="7"/>
      <c r="T9" s="94" t="s">
        <v>42</v>
      </c>
    </row>
    <row r="10" spans="1:20" ht="72" customHeight="1" x14ac:dyDescent="0.55000000000000004">
      <c r="A10" s="33" t="str">
        <f t="shared" si="0"/>
        <v>S.MG7</v>
      </c>
      <c r="B10" s="26" t="s">
        <v>43</v>
      </c>
      <c r="C10" s="83" t="s">
        <v>44</v>
      </c>
      <c r="D10" s="7"/>
      <c r="E10" s="8" t="s">
        <v>21</v>
      </c>
      <c r="F10" s="8" t="s">
        <v>21</v>
      </c>
      <c r="G10" s="7"/>
      <c r="H10" s="8" t="s">
        <v>22</v>
      </c>
      <c r="I10" s="8" t="s">
        <v>23</v>
      </c>
      <c r="J10" s="8" t="s">
        <v>23</v>
      </c>
      <c r="K10" s="8" t="s">
        <v>23</v>
      </c>
      <c r="L10" s="8" t="s">
        <v>23</v>
      </c>
      <c r="M10" s="8" t="s">
        <v>23</v>
      </c>
      <c r="N10" s="8" t="s">
        <v>23</v>
      </c>
      <c r="O10" s="8" t="s">
        <v>23</v>
      </c>
      <c r="P10" s="8" t="s">
        <v>23</v>
      </c>
      <c r="Q10" s="7"/>
      <c r="R10" s="34" t="s">
        <v>31</v>
      </c>
      <c r="S10" s="7"/>
      <c r="T10" s="94" t="s">
        <v>46</v>
      </c>
    </row>
    <row r="11" spans="1:20" ht="86.4" x14ac:dyDescent="0.55000000000000004">
      <c r="A11" s="33" t="str">
        <f t="shared" si="0"/>
        <v>S.MG8</v>
      </c>
      <c r="B11" s="26" t="s">
        <v>428</v>
      </c>
      <c r="C11" s="83" t="s">
        <v>429</v>
      </c>
      <c r="D11" s="7"/>
      <c r="E11" s="8" t="s">
        <v>21</v>
      </c>
      <c r="F11" s="46" t="s">
        <v>49</v>
      </c>
      <c r="G11" s="7"/>
      <c r="H11" s="8"/>
      <c r="I11" s="8"/>
      <c r="J11" s="8"/>
      <c r="K11" s="8"/>
      <c r="L11" s="8"/>
      <c r="M11" s="8"/>
      <c r="N11" s="8"/>
      <c r="O11" s="8" t="s">
        <v>22</v>
      </c>
      <c r="P11" s="8"/>
      <c r="Q11" s="7"/>
      <c r="R11" s="34"/>
      <c r="S11" s="7"/>
      <c r="T11" s="94" t="s">
        <v>430</v>
      </c>
    </row>
    <row r="12" spans="1:20" ht="28.8" x14ac:dyDescent="0.55000000000000004">
      <c r="A12" s="33" t="str">
        <f t="shared" si="0"/>
        <v>S.MG9</v>
      </c>
      <c r="B12" s="26" t="s">
        <v>51</v>
      </c>
      <c r="C12" s="83" t="s">
        <v>52</v>
      </c>
      <c r="D12" s="7"/>
      <c r="E12" s="8" t="s">
        <v>21</v>
      </c>
      <c r="F12" s="8" t="s">
        <v>21</v>
      </c>
      <c r="G12" s="7"/>
      <c r="H12" s="8"/>
      <c r="I12" s="8"/>
      <c r="J12" s="8"/>
      <c r="K12" s="8"/>
      <c r="L12" s="8"/>
      <c r="M12" s="8"/>
      <c r="N12" s="8"/>
      <c r="O12" s="8" t="s">
        <v>22</v>
      </c>
      <c r="P12" s="8" t="s">
        <v>22</v>
      </c>
      <c r="Q12" s="7"/>
      <c r="R12" s="34"/>
      <c r="S12" s="7"/>
      <c r="T12" s="94" t="s">
        <v>53</v>
      </c>
    </row>
    <row r="13" spans="1:20" ht="43.2" x14ac:dyDescent="0.55000000000000004">
      <c r="A13" s="33" t="str">
        <f>"S.MG"&amp;ROW(C13)-3</f>
        <v>S.MG10</v>
      </c>
      <c r="B13" s="26" t="s">
        <v>54</v>
      </c>
      <c r="C13" s="83" t="s">
        <v>55</v>
      </c>
      <c r="D13" s="7"/>
      <c r="E13" s="8" t="s">
        <v>462</v>
      </c>
      <c r="F13" s="46" t="s">
        <v>49</v>
      </c>
      <c r="G13" s="7"/>
      <c r="H13" s="8"/>
      <c r="I13" s="8"/>
      <c r="J13" s="8"/>
      <c r="K13" s="8"/>
      <c r="L13" s="8"/>
      <c r="M13" s="8"/>
      <c r="N13" s="8"/>
      <c r="O13" s="8" t="s">
        <v>22</v>
      </c>
      <c r="P13" s="8"/>
      <c r="Q13" s="7"/>
      <c r="R13" s="34" t="s">
        <v>31</v>
      </c>
      <c r="S13" s="7"/>
      <c r="T13" s="95"/>
    </row>
    <row r="14" spans="1:20" ht="57.6" x14ac:dyDescent="0.55000000000000004">
      <c r="A14" s="33" t="str">
        <f t="shared" si="0"/>
        <v>S.MG11</v>
      </c>
      <c r="B14" s="26" t="s">
        <v>466</v>
      </c>
      <c r="C14" s="83" t="s">
        <v>57</v>
      </c>
      <c r="D14" s="7"/>
      <c r="E14" s="46" t="s">
        <v>49</v>
      </c>
      <c r="F14" s="8" t="s">
        <v>21</v>
      </c>
      <c r="G14" s="7"/>
      <c r="H14" s="8"/>
      <c r="I14" s="8"/>
      <c r="J14" s="8"/>
      <c r="K14" s="8"/>
      <c r="L14" s="8"/>
      <c r="M14" s="8"/>
      <c r="N14" s="8"/>
      <c r="O14" s="8"/>
      <c r="P14" s="8" t="s">
        <v>22</v>
      </c>
      <c r="Q14" s="7"/>
      <c r="R14" s="13" t="s">
        <v>465</v>
      </c>
      <c r="S14" s="7"/>
      <c r="T14" s="94" t="s">
        <v>59</v>
      </c>
    </row>
    <row r="15" spans="1:20" ht="100.8" x14ac:dyDescent="0.55000000000000004">
      <c r="A15" s="33" t="str">
        <f>"S.MG"&amp;ROW(C15)-3</f>
        <v>S.MG12</v>
      </c>
      <c r="B15" s="26" t="s">
        <v>60</v>
      </c>
      <c r="C15" s="83" t="s">
        <v>61</v>
      </c>
      <c r="D15" s="7"/>
      <c r="E15" s="46" t="s">
        <v>49</v>
      </c>
      <c r="F15" s="8" t="s">
        <v>21</v>
      </c>
      <c r="G15" s="7"/>
      <c r="H15" s="8"/>
      <c r="I15" s="8"/>
      <c r="J15" s="8"/>
      <c r="K15" s="8"/>
      <c r="L15" s="8"/>
      <c r="M15" s="8"/>
      <c r="N15" s="8"/>
      <c r="O15" s="8"/>
      <c r="P15" s="8" t="s">
        <v>22</v>
      </c>
      <c r="Q15" s="7"/>
      <c r="R15" s="34"/>
      <c r="S15" s="7"/>
      <c r="T15" s="94" t="s">
        <v>62</v>
      </c>
    </row>
    <row r="16" spans="1:20" x14ac:dyDescent="0.55000000000000004">
      <c r="A16" s="33" t="str">
        <f t="shared" si="0"/>
        <v>S.MG13</v>
      </c>
      <c r="B16" s="26" t="s">
        <v>63</v>
      </c>
      <c r="C16" s="83" t="s">
        <v>64</v>
      </c>
      <c r="D16" s="7"/>
      <c r="E16" s="8" t="s">
        <v>21</v>
      </c>
      <c r="F16" s="8" t="s">
        <v>21</v>
      </c>
      <c r="G16" s="7"/>
      <c r="H16" s="8"/>
      <c r="I16" s="8"/>
      <c r="J16" s="8"/>
      <c r="K16" s="8"/>
      <c r="L16" s="8"/>
      <c r="M16" s="8"/>
      <c r="N16" s="8"/>
      <c r="O16" s="8" t="s">
        <v>22</v>
      </c>
      <c r="P16" s="8" t="s">
        <v>22</v>
      </c>
      <c r="Q16" s="7"/>
      <c r="R16" s="34"/>
      <c r="S16" s="7"/>
      <c r="T16" s="94" t="s">
        <v>65</v>
      </c>
    </row>
    <row r="17" spans="1:20" ht="144" x14ac:dyDescent="0.55000000000000004">
      <c r="A17" s="33" t="str">
        <f>"S.MG"&amp;ROW(C17)-3</f>
        <v>S.MG14</v>
      </c>
      <c r="B17" s="26" t="s">
        <v>66</v>
      </c>
      <c r="C17" s="83" t="s">
        <v>67</v>
      </c>
      <c r="D17" s="7"/>
      <c r="E17" s="46" t="s">
        <v>49</v>
      </c>
      <c r="F17" s="8" t="s">
        <v>21</v>
      </c>
      <c r="G17" s="7"/>
      <c r="H17" s="8"/>
      <c r="I17" s="8"/>
      <c r="J17" s="8"/>
      <c r="K17" s="8"/>
      <c r="L17" s="8"/>
      <c r="M17" s="8"/>
      <c r="N17" s="8"/>
      <c r="O17" s="8"/>
      <c r="P17" s="8" t="s">
        <v>22</v>
      </c>
      <c r="Q17" s="7"/>
      <c r="R17" s="34" t="s">
        <v>31</v>
      </c>
      <c r="S17" s="7"/>
      <c r="T17" s="94" t="s">
        <v>68</v>
      </c>
    </row>
    <row r="18" spans="1:20" x14ac:dyDescent="0.55000000000000004">
      <c r="A18" s="123" t="s">
        <v>69</v>
      </c>
      <c r="B18" s="123"/>
      <c r="C18" s="124"/>
      <c r="D18" s="1"/>
      <c r="E18" s="64"/>
      <c r="F18" s="64"/>
      <c r="G18" s="1"/>
      <c r="H18" s="64"/>
      <c r="I18" s="64"/>
      <c r="J18" s="64"/>
      <c r="K18" s="64"/>
      <c r="L18" s="64"/>
      <c r="M18" s="64"/>
      <c r="N18" s="64"/>
      <c r="O18" s="64"/>
      <c r="P18" s="64"/>
      <c r="Q18" s="1"/>
      <c r="R18" s="65"/>
      <c r="S18" s="1"/>
      <c r="T18" s="96"/>
    </row>
    <row r="19" spans="1:20" ht="43.2" x14ac:dyDescent="0.55000000000000004">
      <c r="A19" s="33" t="str">
        <f>"S.EN"&amp;ROW(C19)-ROW($A$18)</f>
        <v>S.EN1</v>
      </c>
      <c r="B19" s="18" t="s">
        <v>70</v>
      </c>
      <c r="C19" s="19" t="s">
        <v>71</v>
      </c>
      <c r="D19" s="7"/>
      <c r="E19" s="8" t="s">
        <v>21</v>
      </c>
      <c r="F19" s="8" t="s">
        <v>21</v>
      </c>
      <c r="G19" s="7"/>
      <c r="H19" s="8"/>
      <c r="I19" s="8" t="s">
        <v>22</v>
      </c>
      <c r="J19" s="8" t="s">
        <v>23</v>
      </c>
      <c r="K19" s="8"/>
      <c r="L19" s="8"/>
      <c r="M19" s="8"/>
      <c r="N19" s="8"/>
      <c r="O19" s="18" t="s">
        <v>24</v>
      </c>
      <c r="P19" s="8" t="s">
        <v>24</v>
      </c>
      <c r="Q19" s="7"/>
      <c r="R19" s="84" t="s">
        <v>31</v>
      </c>
      <c r="S19" s="7"/>
      <c r="T19" s="93" t="s">
        <v>441</v>
      </c>
    </row>
    <row r="20" spans="1:20" ht="43.2" x14ac:dyDescent="0.55000000000000004">
      <c r="A20" s="33" t="str">
        <f t="shared" ref="A20:A27" si="1">"S.EN"&amp;ROW(C20)-ROW($A$18)</f>
        <v>S.EN2</v>
      </c>
      <c r="B20" s="18" t="s">
        <v>439</v>
      </c>
      <c r="C20" s="19" t="s">
        <v>417</v>
      </c>
      <c r="D20" s="7"/>
      <c r="E20" s="8" t="s">
        <v>21</v>
      </c>
      <c r="F20" s="8" t="s">
        <v>21</v>
      </c>
      <c r="G20" s="7"/>
      <c r="H20" s="8"/>
      <c r="I20" s="18" t="s">
        <v>22</v>
      </c>
      <c r="J20" s="8" t="s">
        <v>23</v>
      </c>
      <c r="K20" s="8"/>
      <c r="L20" s="8"/>
      <c r="M20" s="8"/>
      <c r="N20" s="8"/>
      <c r="O20" s="18" t="s">
        <v>24</v>
      </c>
      <c r="P20" s="8" t="s">
        <v>24</v>
      </c>
      <c r="Q20" s="7"/>
      <c r="R20" s="84" t="s">
        <v>31</v>
      </c>
      <c r="S20" s="7"/>
      <c r="T20" s="97" t="s">
        <v>464</v>
      </c>
    </row>
    <row r="21" spans="1:20" ht="28.8" x14ac:dyDescent="0.55000000000000004">
      <c r="A21" s="33" t="str">
        <f t="shared" si="1"/>
        <v>S.EN3</v>
      </c>
      <c r="B21" s="18" t="s">
        <v>470</v>
      </c>
      <c r="C21" s="19" t="s">
        <v>482</v>
      </c>
      <c r="D21" s="7"/>
      <c r="E21" s="8" t="s">
        <v>21</v>
      </c>
      <c r="F21" s="8" t="s">
        <v>21</v>
      </c>
      <c r="G21" s="7"/>
      <c r="H21" s="8"/>
      <c r="I21" s="18" t="s">
        <v>22</v>
      </c>
      <c r="J21" s="8" t="s">
        <v>23</v>
      </c>
      <c r="K21" s="8" t="s">
        <v>23</v>
      </c>
      <c r="L21" s="8"/>
      <c r="M21" s="8"/>
      <c r="N21" s="8"/>
      <c r="O21" s="18" t="s">
        <v>24</v>
      </c>
      <c r="P21" s="8" t="s">
        <v>24</v>
      </c>
      <c r="Q21" s="7"/>
      <c r="R21" s="38" t="s">
        <v>75</v>
      </c>
      <c r="S21" s="7"/>
      <c r="T21" s="97" t="s">
        <v>456</v>
      </c>
    </row>
    <row r="22" spans="1:20" x14ac:dyDescent="0.55000000000000004">
      <c r="A22" s="33" t="str">
        <f t="shared" si="1"/>
        <v>S.EN4</v>
      </c>
      <c r="B22" s="18" t="s">
        <v>471</v>
      </c>
      <c r="C22" s="19" t="s">
        <v>483</v>
      </c>
      <c r="D22" s="7"/>
      <c r="E22" s="8" t="s">
        <v>21</v>
      </c>
      <c r="F22" s="8" t="s">
        <v>21</v>
      </c>
      <c r="G22" s="7"/>
      <c r="H22" s="8"/>
      <c r="I22" s="8" t="s">
        <v>22</v>
      </c>
      <c r="J22" s="8"/>
      <c r="K22" s="8"/>
      <c r="L22" s="8"/>
      <c r="M22" s="8"/>
      <c r="N22" s="8"/>
      <c r="O22" s="18" t="s">
        <v>24</v>
      </c>
      <c r="P22" s="8" t="s">
        <v>24</v>
      </c>
      <c r="Q22" s="7"/>
      <c r="R22" s="38"/>
      <c r="S22" s="7"/>
      <c r="T22" s="97"/>
    </row>
    <row r="23" spans="1:20" x14ac:dyDescent="0.55000000000000004">
      <c r="A23" s="33" t="str">
        <f t="shared" si="1"/>
        <v>S.EN5</v>
      </c>
      <c r="B23" s="18" t="s">
        <v>88</v>
      </c>
      <c r="C23" s="19" t="s">
        <v>89</v>
      </c>
      <c r="D23" s="7"/>
      <c r="E23" s="8" t="s">
        <v>21</v>
      </c>
      <c r="F23" s="8" t="s">
        <v>21</v>
      </c>
      <c r="G23" s="7"/>
      <c r="H23" s="8"/>
      <c r="I23" s="8"/>
      <c r="J23" s="8" t="s">
        <v>22</v>
      </c>
      <c r="K23" s="8" t="s">
        <v>23</v>
      </c>
      <c r="L23" s="8"/>
      <c r="M23" s="8"/>
      <c r="N23" s="18" t="s">
        <v>23</v>
      </c>
      <c r="O23" s="18" t="s">
        <v>24</v>
      </c>
      <c r="P23" s="18" t="s">
        <v>24</v>
      </c>
      <c r="Q23" s="7"/>
      <c r="R23" s="38" t="s">
        <v>75</v>
      </c>
      <c r="S23" s="7"/>
      <c r="T23" s="97"/>
    </row>
    <row r="24" spans="1:20" x14ac:dyDescent="0.55000000000000004">
      <c r="A24" s="33" t="str">
        <f t="shared" si="1"/>
        <v>S.EN6</v>
      </c>
      <c r="B24" s="18" t="s">
        <v>102</v>
      </c>
      <c r="C24" s="19" t="s">
        <v>103</v>
      </c>
      <c r="D24" s="7"/>
      <c r="E24" s="8" t="s">
        <v>21</v>
      </c>
      <c r="F24" s="8" t="s">
        <v>21</v>
      </c>
      <c r="G24" s="7"/>
      <c r="H24" s="8"/>
      <c r="I24" s="8"/>
      <c r="J24" s="8" t="s">
        <v>22</v>
      </c>
      <c r="K24" s="8" t="s">
        <v>22</v>
      </c>
      <c r="L24" s="8"/>
      <c r="M24" s="8"/>
      <c r="N24" s="8"/>
      <c r="O24" s="18" t="s">
        <v>24</v>
      </c>
      <c r="P24" s="18" t="s">
        <v>24</v>
      </c>
      <c r="Q24" s="7"/>
      <c r="R24" s="38" t="s">
        <v>75</v>
      </c>
      <c r="S24" s="7"/>
      <c r="T24" s="97"/>
    </row>
    <row r="25" spans="1:20" x14ac:dyDescent="0.55000000000000004">
      <c r="A25" s="33" t="str">
        <f t="shared" si="1"/>
        <v>S.EN7</v>
      </c>
      <c r="B25" s="18" t="s">
        <v>472</v>
      </c>
      <c r="C25" s="19" t="s">
        <v>484</v>
      </c>
      <c r="D25" s="7"/>
      <c r="E25" s="8" t="s">
        <v>21</v>
      </c>
      <c r="F25" s="8" t="s">
        <v>21</v>
      </c>
      <c r="G25" s="7"/>
      <c r="H25" s="8"/>
      <c r="I25" s="8" t="s">
        <v>22</v>
      </c>
      <c r="J25" s="8" t="s">
        <v>23</v>
      </c>
      <c r="K25" s="8" t="s">
        <v>23</v>
      </c>
      <c r="L25" s="8"/>
      <c r="M25" s="8"/>
      <c r="N25" s="8"/>
      <c r="O25" s="18" t="s">
        <v>24</v>
      </c>
      <c r="P25" s="18" t="s">
        <v>24</v>
      </c>
      <c r="Q25" s="7"/>
      <c r="R25" s="38" t="s">
        <v>75</v>
      </c>
      <c r="S25" s="7"/>
      <c r="T25" s="97" t="s">
        <v>446</v>
      </c>
    </row>
    <row r="26" spans="1:20" x14ac:dyDescent="0.55000000000000004">
      <c r="A26" s="33" t="str">
        <f t="shared" si="1"/>
        <v>S.EN8</v>
      </c>
      <c r="B26" s="18" t="s">
        <v>473</v>
      </c>
      <c r="C26" s="19" t="s">
        <v>107</v>
      </c>
      <c r="D26" s="7"/>
      <c r="E26" s="8" t="s">
        <v>21</v>
      </c>
      <c r="F26" s="8" t="s">
        <v>21</v>
      </c>
      <c r="G26" s="7"/>
      <c r="H26" s="8"/>
      <c r="I26" s="8"/>
      <c r="J26" s="8" t="s">
        <v>22</v>
      </c>
      <c r="K26" s="8" t="s">
        <v>23</v>
      </c>
      <c r="L26" s="8"/>
      <c r="M26" s="8"/>
      <c r="N26" s="18"/>
      <c r="O26" s="18" t="s">
        <v>24</v>
      </c>
      <c r="P26" s="18" t="s">
        <v>24</v>
      </c>
      <c r="Q26" s="7"/>
      <c r="R26" s="38" t="s">
        <v>75</v>
      </c>
      <c r="S26" s="7"/>
      <c r="T26" s="97"/>
    </row>
    <row r="27" spans="1:20" x14ac:dyDescent="0.55000000000000004">
      <c r="A27" s="33" t="str">
        <f t="shared" si="1"/>
        <v>S.EN9</v>
      </c>
      <c r="B27" s="18" t="s">
        <v>474</v>
      </c>
      <c r="C27" s="19" t="s">
        <v>306</v>
      </c>
      <c r="D27" s="7"/>
      <c r="E27" s="47" t="s">
        <v>49</v>
      </c>
      <c r="F27" s="18" t="s">
        <v>21</v>
      </c>
      <c r="G27" s="7"/>
      <c r="H27" s="8"/>
      <c r="I27" s="18"/>
      <c r="J27" s="18"/>
      <c r="K27" s="18" t="s">
        <v>22</v>
      </c>
      <c r="L27" s="18"/>
      <c r="M27" s="18"/>
      <c r="N27" s="18" t="s">
        <v>23</v>
      </c>
      <c r="O27" s="18"/>
      <c r="P27" s="18" t="s">
        <v>24</v>
      </c>
      <c r="Q27" s="7"/>
      <c r="R27" s="38" t="s">
        <v>75</v>
      </c>
      <c r="S27" s="7"/>
      <c r="T27" s="98"/>
    </row>
    <row r="28" spans="1:20" x14ac:dyDescent="0.55000000000000004">
      <c r="A28" s="123" t="s">
        <v>113</v>
      </c>
      <c r="B28" s="123"/>
      <c r="C28" s="124"/>
      <c r="D28" s="1"/>
      <c r="E28" s="64"/>
      <c r="F28" s="64"/>
      <c r="G28" s="1"/>
      <c r="H28" s="64"/>
      <c r="I28" s="64"/>
      <c r="J28" s="64"/>
      <c r="K28" s="64"/>
      <c r="L28" s="64"/>
      <c r="M28" s="64"/>
      <c r="N28" s="64"/>
      <c r="O28" s="64"/>
      <c r="P28" s="64"/>
      <c r="Q28" s="1"/>
      <c r="R28" s="65"/>
      <c r="S28" s="1"/>
      <c r="T28" s="96"/>
    </row>
    <row r="29" spans="1:20" x14ac:dyDescent="0.55000000000000004">
      <c r="A29" s="33" t="str">
        <f>"S.TE"&amp;ROW(C29)-ROW($A$28)</f>
        <v>S.TE1</v>
      </c>
      <c r="B29" s="18" t="s">
        <v>475</v>
      </c>
      <c r="C29" s="19" t="s">
        <v>337</v>
      </c>
      <c r="D29" s="7"/>
      <c r="E29" s="18" t="s">
        <v>21</v>
      </c>
      <c r="F29" s="18" t="s">
        <v>21</v>
      </c>
      <c r="G29" s="7"/>
      <c r="H29" s="18"/>
      <c r="I29" s="18"/>
      <c r="J29" s="18" t="s">
        <v>22</v>
      </c>
      <c r="K29" s="18" t="s">
        <v>23</v>
      </c>
      <c r="L29" s="18" t="s">
        <v>23</v>
      </c>
      <c r="M29" s="18"/>
      <c r="N29" s="18" t="s">
        <v>23</v>
      </c>
      <c r="O29" s="18" t="s">
        <v>24</v>
      </c>
      <c r="P29" s="18" t="s">
        <v>24</v>
      </c>
      <c r="Q29" s="7"/>
      <c r="R29" s="84" t="s">
        <v>459</v>
      </c>
      <c r="S29" s="7"/>
      <c r="T29" s="97"/>
    </row>
    <row r="30" spans="1:20" ht="28.8" x14ac:dyDescent="0.55000000000000004">
      <c r="A30" s="33" t="str">
        <f t="shared" ref="A30:A33" si="2">"S.TE"&amp;ROW(C30)-ROW($A$28)</f>
        <v>S.TE2</v>
      </c>
      <c r="B30" s="18" t="s">
        <v>476</v>
      </c>
      <c r="C30" s="19" t="s">
        <v>479</v>
      </c>
      <c r="D30" s="7"/>
      <c r="E30" s="18" t="s">
        <v>448</v>
      </c>
      <c r="F30" s="18" t="s">
        <v>448</v>
      </c>
      <c r="G30" s="7"/>
      <c r="H30" s="18"/>
      <c r="I30" s="18"/>
      <c r="J30" s="18"/>
      <c r="K30" s="18" t="s">
        <v>22</v>
      </c>
      <c r="L30" s="18" t="s">
        <v>23</v>
      </c>
      <c r="M30" s="18"/>
      <c r="N30" s="18"/>
      <c r="O30" s="18" t="s">
        <v>24</v>
      </c>
      <c r="P30" s="18" t="s">
        <v>24</v>
      </c>
      <c r="Q30" s="7"/>
      <c r="R30" s="84"/>
      <c r="S30" s="7"/>
      <c r="T30" s="97" t="s">
        <v>485</v>
      </c>
    </row>
    <row r="31" spans="1:20" ht="28.8" x14ac:dyDescent="0.55000000000000004">
      <c r="A31" s="33" t="str">
        <f t="shared" si="2"/>
        <v>S.TE3</v>
      </c>
      <c r="B31" s="18" t="s">
        <v>477</v>
      </c>
      <c r="C31" s="19" t="s">
        <v>480</v>
      </c>
      <c r="D31" s="7"/>
      <c r="E31" s="18" t="s">
        <v>123</v>
      </c>
      <c r="F31" s="18" t="s">
        <v>21</v>
      </c>
      <c r="G31" s="7"/>
      <c r="H31" s="18"/>
      <c r="I31" s="18"/>
      <c r="J31" s="18"/>
      <c r="K31" s="18"/>
      <c r="L31" s="18"/>
      <c r="M31" s="18" t="s">
        <v>22</v>
      </c>
      <c r="N31" s="18" t="s">
        <v>23</v>
      </c>
      <c r="O31" s="18" t="s">
        <v>24</v>
      </c>
      <c r="P31" s="18" t="s">
        <v>24</v>
      </c>
      <c r="Q31" s="7"/>
      <c r="R31" s="84" t="s">
        <v>460</v>
      </c>
      <c r="S31" s="7"/>
      <c r="T31" s="97" t="s">
        <v>486</v>
      </c>
    </row>
    <row r="32" spans="1:20" ht="28.8" x14ac:dyDescent="0.55000000000000004">
      <c r="A32" s="33" t="str">
        <f t="shared" si="2"/>
        <v>S.TE4</v>
      </c>
      <c r="B32" s="18" t="s">
        <v>454</v>
      </c>
      <c r="C32" s="19" t="s">
        <v>126</v>
      </c>
      <c r="D32" s="7"/>
      <c r="E32" s="18" t="s">
        <v>123</v>
      </c>
      <c r="F32" s="18" t="s">
        <v>21</v>
      </c>
      <c r="G32" s="7"/>
      <c r="H32" s="18"/>
      <c r="I32" s="18"/>
      <c r="J32" s="18"/>
      <c r="K32" s="18" t="s">
        <v>22</v>
      </c>
      <c r="L32" s="18" t="s">
        <v>23</v>
      </c>
      <c r="M32" s="18" t="s">
        <v>23</v>
      </c>
      <c r="N32" s="18" t="s">
        <v>23</v>
      </c>
      <c r="O32" s="18" t="s">
        <v>24</v>
      </c>
      <c r="P32" s="18" t="s">
        <v>24</v>
      </c>
      <c r="Q32" s="7"/>
      <c r="R32" s="38" t="s">
        <v>75</v>
      </c>
      <c r="S32" s="7"/>
      <c r="T32" s="97"/>
    </row>
    <row r="33" spans="1:20" x14ac:dyDescent="0.55000000000000004">
      <c r="A33" s="33" t="str">
        <f t="shared" si="2"/>
        <v>S.TE5</v>
      </c>
      <c r="B33" s="18" t="s">
        <v>478</v>
      </c>
      <c r="C33" s="19" t="s">
        <v>481</v>
      </c>
      <c r="D33" s="7"/>
      <c r="E33" s="47" t="s">
        <v>49</v>
      </c>
      <c r="F33" s="18" t="s">
        <v>21</v>
      </c>
      <c r="G33" s="7"/>
      <c r="H33" s="18"/>
      <c r="I33" s="18"/>
      <c r="J33" s="18"/>
      <c r="K33" s="18"/>
      <c r="L33" s="18" t="s">
        <v>22</v>
      </c>
      <c r="M33" s="18" t="s">
        <v>23</v>
      </c>
      <c r="N33" s="18" t="s">
        <v>23</v>
      </c>
      <c r="O33" s="18"/>
      <c r="P33" s="18" t="s">
        <v>24</v>
      </c>
      <c r="Q33" s="7"/>
      <c r="R33" s="38" t="s">
        <v>75</v>
      </c>
      <c r="S33" s="7"/>
      <c r="T33" s="97"/>
    </row>
    <row r="34" spans="1:20" x14ac:dyDescent="0.55000000000000004">
      <c r="A34" s="123" t="s">
        <v>152</v>
      </c>
      <c r="B34" s="123"/>
      <c r="C34" s="124"/>
      <c r="D34" s="1"/>
      <c r="E34" s="64"/>
      <c r="F34" s="64"/>
      <c r="G34" s="1"/>
      <c r="H34" s="64"/>
      <c r="I34" s="64"/>
      <c r="J34" s="64"/>
      <c r="K34" s="64"/>
      <c r="L34" s="64"/>
      <c r="M34" s="64"/>
      <c r="N34" s="64"/>
      <c r="O34" s="64"/>
      <c r="P34" s="64"/>
      <c r="Q34" s="1"/>
      <c r="R34" s="65"/>
      <c r="S34" s="1"/>
      <c r="T34" s="96"/>
    </row>
    <row r="35" spans="1:20" x14ac:dyDescent="0.55000000000000004">
      <c r="A35" s="18" t="str">
        <f>"S.PA"&amp;ROW(B35)-ROW($A$34)</f>
        <v>S.PA1</v>
      </c>
      <c r="B35" s="18" t="s">
        <v>153</v>
      </c>
      <c r="C35" s="19" t="s">
        <v>154</v>
      </c>
      <c r="D35" s="7"/>
      <c r="E35" s="47" t="s">
        <v>49</v>
      </c>
      <c r="F35" s="18" t="s">
        <v>21</v>
      </c>
      <c r="G35" s="7"/>
      <c r="H35" s="18"/>
      <c r="I35" s="18" t="s">
        <v>22</v>
      </c>
      <c r="J35" s="19" t="s">
        <v>23</v>
      </c>
      <c r="K35" s="19" t="s">
        <v>23</v>
      </c>
      <c r="L35" s="19"/>
      <c r="M35" s="19"/>
      <c r="N35" s="18"/>
      <c r="O35" s="18"/>
      <c r="P35" s="18" t="s">
        <v>24</v>
      </c>
      <c r="Q35" s="7"/>
      <c r="R35" s="84" t="s">
        <v>155</v>
      </c>
      <c r="S35" s="7"/>
      <c r="T35" s="97"/>
    </row>
    <row r="36" spans="1:20" ht="28.8" x14ac:dyDescent="0.55000000000000004">
      <c r="A36" s="18" t="str">
        <f t="shared" ref="A36:A46" si="3">"S.PA"&amp;ROW(B36)-ROW($A$34)</f>
        <v>S.PA2</v>
      </c>
      <c r="B36" s="18" t="s">
        <v>157</v>
      </c>
      <c r="C36" s="19" t="s">
        <v>158</v>
      </c>
      <c r="D36" s="7"/>
      <c r="E36" s="18" t="s">
        <v>21</v>
      </c>
      <c r="F36" s="18" t="s">
        <v>448</v>
      </c>
      <c r="G36" s="7"/>
      <c r="H36" s="18"/>
      <c r="I36" s="18"/>
      <c r="J36" s="19" t="s">
        <v>22</v>
      </c>
      <c r="K36" s="19" t="s">
        <v>23</v>
      </c>
      <c r="L36" s="19" t="s">
        <v>23</v>
      </c>
      <c r="M36" s="19" t="s">
        <v>23</v>
      </c>
      <c r="N36" s="19" t="s">
        <v>23</v>
      </c>
      <c r="O36" s="18" t="s">
        <v>24</v>
      </c>
      <c r="P36" s="18" t="s">
        <v>24</v>
      </c>
      <c r="Q36" s="7"/>
      <c r="R36" s="84" t="s">
        <v>159</v>
      </c>
      <c r="S36" s="7"/>
      <c r="T36" s="97"/>
    </row>
    <row r="37" spans="1:20" ht="28.8" x14ac:dyDescent="0.55000000000000004">
      <c r="A37" s="18" t="str">
        <f t="shared" si="3"/>
        <v>S.PA3</v>
      </c>
      <c r="B37" s="18" t="s">
        <v>160</v>
      </c>
      <c r="C37" s="19" t="s">
        <v>161</v>
      </c>
      <c r="D37" s="7"/>
      <c r="E37" s="47" t="s">
        <v>49</v>
      </c>
      <c r="F37" s="18" t="s">
        <v>448</v>
      </c>
      <c r="G37" s="7"/>
      <c r="H37" s="18"/>
      <c r="I37" s="18"/>
      <c r="J37" s="19" t="s">
        <v>22</v>
      </c>
      <c r="K37" s="19" t="s">
        <v>23</v>
      </c>
      <c r="L37" s="19" t="s">
        <v>23</v>
      </c>
      <c r="M37" s="19" t="s">
        <v>23</v>
      </c>
      <c r="N37" s="19" t="s">
        <v>23</v>
      </c>
      <c r="O37" s="18"/>
      <c r="P37" s="18" t="s">
        <v>24</v>
      </c>
      <c r="Q37" s="7"/>
      <c r="R37" s="84" t="s">
        <v>162</v>
      </c>
      <c r="S37" s="7"/>
      <c r="T37" s="97"/>
    </row>
    <row r="38" spans="1:20" x14ac:dyDescent="0.55000000000000004">
      <c r="A38" s="18" t="str">
        <f t="shared" si="3"/>
        <v>S.PA4</v>
      </c>
      <c r="B38" s="18" t="s">
        <v>163</v>
      </c>
      <c r="C38" s="19" t="s">
        <v>164</v>
      </c>
      <c r="D38" s="7"/>
      <c r="E38" s="47" t="s">
        <v>49</v>
      </c>
      <c r="F38" s="18" t="s">
        <v>21</v>
      </c>
      <c r="G38" s="7"/>
      <c r="H38" s="18"/>
      <c r="I38" s="18"/>
      <c r="J38" s="18"/>
      <c r="K38" s="18"/>
      <c r="L38" s="19" t="s">
        <v>23</v>
      </c>
      <c r="M38" s="19" t="s">
        <v>23</v>
      </c>
      <c r="N38" s="19" t="s">
        <v>23</v>
      </c>
      <c r="O38" s="18"/>
      <c r="P38" s="18" t="s">
        <v>24</v>
      </c>
      <c r="Q38" s="7"/>
      <c r="R38" s="84" t="s">
        <v>165</v>
      </c>
      <c r="S38" s="7"/>
      <c r="T38" s="97" t="s">
        <v>469</v>
      </c>
    </row>
    <row r="39" spans="1:20" ht="28.8" x14ac:dyDescent="0.55000000000000004">
      <c r="A39" s="18" t="str">
        <f t="shared" si="3"/>
        <v>S.PA5</v>
      </c>
      <c r="B39" s="18" t="s">
        <v>166</v>
      </c>
      <c r="C39" s="19" t="s">
        <v>167</v>
      </c>
      <c r="D39" s="7"/>
      <c r="E39" s="18" t="s">
        <v>21</v>
      </c>
      <c r="F39" s="18" t="s">
        <v>448</v>
      </c>
      <c r="G39" s="7"/>
      <c r="H39" s="18"/>
      <c r="I39" s="18" t="s">
        <v>22</v>
      </c>
      <c r="J39" s="19"/>
      <c r="K39" s="19"/>
      <c r="L39" s="18"/>
      <c r="M39" s="19"/>
      <c r="N39" s="19"/>
      <c r="O39" s="18" t="s">
        <v>24</v>
      </c>
      <c r="P39" s="18" t="s">
        <v>24</v>
      </c>
      <c r="Q39" s="7"/>
      <c r="R39" s="84" t="s">
        <v>168</v>
      </c>
      <c r="S39" s="7"/>
      <c r="T39" s="97"/>
    </row>
    <row r="40" spans="1:20" x14ac:dyDescent="0.55000000000000004">
      <c r="A40" s="18" t="str">
        <f t="shared" si="3"/>
        <v>S.PA6</v>
      </c>
      <c r="B40" s="18" t="s">
        <v>169</v>
      </c>
      <c r="C40" s="19" t="s">
        <v>170</v>
      </c>
      <c r="D40" s="7"/>
      <c r="E40" s="47" t="s">
        <v>49</v>
      </c>
      <c r="F40" s="18" t="s">
        <v>21</v>
      </c>
      <c r="G40" s="7"/>
      <c r="H40" s="18"/>
      <c r="I40" s="18" t="s">
        <v>22</v>
      </c>
      <c r="J40" s="18" t="s">
        <v>23</v>
      </c>
      <c r="K40" s="19" t="s">
        <v>23</v>
      </c>
      <c r="L40" s="19"/>
      <c r="M40" s="19"/>
      <c r="N40" s="19"/>
      <c r="O40" s="18" t="s">
        <v>24</v>
      </c>
      <c r="P40" s="18" t="s">
        <v>24</v>
      </c>
      <c r="Q40" s="7"/>
      <c r="R40" s="84" t="s">
        <v>171</v>
      </c>
      <c r="S40" s="7"/>
      <c r="T40" s="97"/>
    </row>
    <row r="41" spans="1:20" ht="28.8" x14ac:dyDescent="0.55000000000000004">
      <c r="A41" s="18" t="str">
        <f t="shared" si="3"/>
        <v>S.PA7</v>
      </c>
      <c r="B41" s="18" t="s">
        <v>172</v>
      </c>
      <c r="C41" s="19" t="s">
        <v>173</v>
      </c>
      <c r="D41" s="7"/>
      <c r="E41" s="47" t="s">
        <v>49</v>
      </c>
      <c r="F41" s="18" t="s">
        <v>448</v>
      </c>
      <c r="G41" s="7"/>
      <c r="H41" s="18"/>
      <c r="I41" s="18"/>
      <c r="J41" s="19" t="s">
        <v>22</v>
      </c>
      <c r="K41" s="19" t="s">
        <v>23</v>
      </c>
      <c r="L41" s="18"/>
      <c r="M41" s="19" t="s">
        <v>23</v>
      </c>
      <c r="N41" s="19" t="s">
        <v>23</v>
      </c>
      <c r="O41" s="18"/>
      <c r="P41" s="18" t="s">
        <v>24</v>
      </c>
      <c r="Q41" s="7"/>
      <c r="R41" s="84" t="s">
        <v>174</v>
      </c>
      <c r="S41" s="7"/>
      <c r="T41" s="97"/>
    </row>
    <row r="42" spans="1:20" ht="14.5" customHeight="1" x14ac:dyDescent="0.55000000000000004">
      <c r="A42" s="18" t="str">
        <f t="shared" si="3"/>
        <v>S.PA8</v>
      </c>
      <c r="B42" s="18" t="s">
        <v>179</v>
      </c>
      <c r="C42" s="19" t="s">
        <v>180</v>
      </c>
      <c r="D42" s="7"/>
      <c r="E42" s="57" t="s">
        <v>177</v>
      </c>
      <c r="F42" s="57" t="s">
        <v>177</v>
      </c>
      <c r="G42" s="7"/>
      <c r="H42" s="18"/>
      <c r="I42" s="18"/>
      <c r="J42" s="19" t="s">
        <v>22</v>
      </c>
      <c r="K42" s="19" t="s">
        <v>23</v>
      </c>
      <c r="L42" s="18"/>
      <c r="M42" s="18"/>
      <c r="N42" s="18"/>
      <c r="O42" s="18" t="s">
        <v>24</v>
      </c>
      <c r="P42" s="18" t="s">
        <v>24</v>
      </c>
      <c r="Q42" s="7"/>
      <c r="R42" s="84" t="s">
        <v>181</v>
      </c>
      <c r="S42" s="7"/>
      <c r="T42" s="97"/>
    </row>
    <row r="43" spans="1:20" x14ac:dyDescent="0.55000000000000004">
      <c r="A43" s="18" t="str">
        <f t="shared" si="3"/>
        <v>S.PA9</v>
      </c>
      <c r="B43" s="18" t="s">
        <v>182</v>
      </c>
      <c r="C43" s="19" t="s">
        <v>183</v>
      </c>
      <c r="D43" s="7"/>
      <c r="E43" s="47" t="s">
        <v>49</v>
      </c>
      <c r="F43" s="18" t="s">
        <v>462</v>
      </c>
      <c r="G43" s="7"/>
      <c r="H43" s="18"/>
      <c r="I43" s="128" t="s">
        <v>184</v>
      </c>
      <c r="J43" s="113"/>
      <c r="K43" s="113"/>
      <c r="L43" s="113"/>
      <c r="M43" s="113"/>
      <c r="N43" s="113"/>
      <c r="O43" s="113"/>
      <c r="P43" s="129"/>
      <c r="Q43" s="7"/>
      <c r="R43" s="84" t="s">
        <v>185</v>
      </c>
      <c r="S43" s="7"/>
      <c r="T43" s="97"/>
    </row>
    <row r="44" spans="1:20" x14ac:dyDescent="0.55000000000000004">
      <c r="A44" s="18" t="str">
        <f t="shared" si="3"/>
        <v>S.PA10</v>
      </c>
      <c r="B44" s="18" t="s">
        <v>186</v>
      </c>
      <c r="C44" s="19" t="s">
        <v>187</v>
      </c>
      <c r="D44" s="7"/>
      <c r="E44" s="47" t="s">
        <v>49</v>
      </c>
      <c r="F44" s="18" t="s">
        <v>462</v>
      </c>
      <c r="G44" s="7"/>
      <c r="H44" s="18"/>
      <c r="I44" s="128" t="s">
        <v>184</v>
      </c>
      <c r="J44" s="113"/>
      <c r="K44" s="113"/>
      <c r="L44" s="113"/>
      <c r="M44" s="113"/>
      <c r="N44" s="113"/>
      <c r="O44" s="113"/>
      <c r="P44" s="129"/>
      <c r="Q44" s="7"/>
      <c r="R44" s="84" t="s">
        <v>188</v>
      </c>
      <c r="S44" s="7"/>
      <c r="T44" s="97"/>
    </row>
    <row r="45" spans="1:20" x14ac:dyDescent="0.55000000000000004">
      <c r="A45" s="18" t="str">
        <f t="shared" si="3"/>
        <v>S.PA11</v>
      </c>
      <c r="B45" s="18" t="s">
        <v>189</v>
      </c>
      <c r="C45" s="19" t="s">
        <v>190</v>
      </c>
      <c r="D45" s="7"/>
      <c r="E45" s="47" t="s">
        <v>49</v>
      </c>
      <c r="F45" s="18" t="s">
        <v>462</v>
      </c>
      <c r="G45" s="7"/>
      <c r="H45" s="18"/>
      <c r="I45" s="113" t="s">
        <v>191</v>
      </c>
      <c r="J45" s="113"/>
      <c r="K45" s="113"/>
      <c r="L45" s="113"/>
      <c r="M45" s="113"/>
      <c r="N45" s="113"/>
      <c r="O45" s="113"/>
      <c r="P45" s="113"/>
      <c r="Q45" s="7"/>
      <c r="R45" s="84" t="s">
        <v>192</v>
      </c>
      <c r="S45" s="7"/>
      <c r="T45" s="97"/>
    </row>
    <row r="46" spans="1:20" x14ac:dyDescent="0.55000000000000004">
      <c r="A46" s="18" t="str">
        <f t="shared" si="3"/>
        <v>S.PA12</v>
      </c>
      <c r="B46" s="18" t="s">
        <v>198</v>
      </c>
      <c r="C46" s="19" t="s">
        <v>199</v>
      </c>
      <c r="D46" s="7"/>
      <c r="E46" s="47" t="s">
        <v>49</v>
      </c>
      <c r="F46" s="34" t="s">
        <v>462</v>
      </c>
      <c r="G46" s="7"/>
      <c r="H46" s="18"/>
      <c r="I46" s="18"/>
      <c r="J46" s="18" t="s">
        <v>22</v>
      </c>
      <c r="K46" s="18" t="s">
        <v>23</v>
      </c>
      <c r="L46" s="19" t="s">
        <v>23</v>
      </c>
      <c r="M46" s="19" t="s">
        <v>23</v>
      </c>
      <c r="N46" s="19" t="s">
        <v>23</v>
      </c>
      <c r="O46" s="18"/>
      <c r="P46" s="18" t="s">
        <v>24</v>
      </c>
      <c r="Q46" s="7"/>
      <c r="R46" s="34" t="s">
        <v>34</v>
      </c>
      <c r="S46" s="7"/>
      <c r="T46" s="97"/>
    </row>
    <row r="47" spans="1:20" x14ac:dyDescent="0.55000000000000004">
      <c r="A47" s="121" t="s">
        <v>200</v>
      </c>
      <c r="B47" s="121"/>
      <c r="C47" s="122"/>
      <c r="D47" s="39"/>
      <c r="E47" s="87"/>
      <c r="F47" s="88"/>
      <c r="G47" s="39"/>
      <c r="H47" s="67"/>
      <c r="I47" s="67"/>
      <c r="J47" s="67"/>
      <c r="K47" s="67"/>
      <c r="L47" s="67"/>
      <c r="M47" s="67"/>
      <c r="N47" s="67"/>
      <c r="O47" s="67"/>
      <c r="P47" s="67"/>
      <c r="Q47" s="39"/>
      <c r="R47" s="88"/>
      <c r="S47" s="39"/>
      <c r="T47" s="101"/>
    </row>
    <row r="48" spans="1:20" ht="28.8" x14ac:dyDescent="0.55000000000000004">
      <c r="A48" s="18" t="s">
        <v>206</v>
      </c>
      <c r="B48" s="18" t="s">
        <v>207</v>
      </c>
      <c r="C48" s="19" t="s">
        <v>208</v>
      </c>
      <c r="D48" s="39"/>
      <c r="E48" s="18" t="s">
        <v>123</v>
      </c>
      <c r="F48" s="18" t="s">
        <v>123</v>
      </c>
      <c r="G48" s="39"/>
      <c r="H48" s="18"/>
      <c r="I48" s="18"/>
      <c r="J48" s="18" t="s">
        <v>22</v>
      </c>
      <c r="K48" s="18" t="s">
        <v>23</v>
      </c>
      <c r="L48" s="18"/>
      <c r="M48" s="18"/>
      <c r="N48" s="18"/>
      <c r="O48" s="44" t="s">
        <v>24</v>
      </c>
      <c r="P48" s="44" t="s">
        <v>24</v>
      </c>
      <c r="Q48" s="39"/>
      <c r="R48" s="84" t="s">
        <v>209</v>
      </c>
      <c r="S48" s="7"/>
      <c r="T48" s="100" t="s">
        <v>205</v>
      </c>
    </row>
    <row r="49" spans="1:20" ht="28.8" x14ac:dyDescent="0.55000000000000004">
      <c r="A49" s="18" t="s">
        <v>218</v>
      </c>
      <c r="B49" s="18" t="s">
        <v>219</v>
      </c>
      <c r="C49" s="19" t="s">
        <v>220</v>
      </c>
      <c r="D49" s="39"/>
      <c r="E49" s="18" t="s">
        <v>123</v>
      </c>
      <c r="F49" s="18" t="s">
        <v>123</v>
      </c>
      <c r="G49" s="39"/>
      <c r="H49" s="18"/>
      <c r="I49" s="18" t="s">
        <v>22</v>
      </c>
      <c r="J49" s="18" t="s">
        <v>23</v>
      </c>
      <c r="K49" s="18" t="s">
        <v>23</v>
      </c>
      <c r="L49" s="18"/>
      <c r="M49" s="18"/>
      <c r="N49" s="18"/>
      <c r="O49" s="44" t="s">
        <v>24</v>
      </c>
      <c r="P49" s="44" t="s">
        <v>24</v>
      </c>
      <c r="Q49" s="39"/>
      <c r="R49" s="84" t="s">
        <v>221</v>
      </c>
      <c r="S49" s="7"/>
      <c r="T49" s="100" t="s">
        <v>205</v>
      </c>
    </row>
    <row r="50" spans="1:20" ht="28.8" x14ac:dyDescent="0.55000000000000004">
      <c r="A50" s="18" t="s">
        <v>250</v>
      </c>
      <c r="B50" s="18" t="s">
        <v>253</v>
      </c>
      <c r="C50" s="19" t="s">
        <v>105</v>
      </c>
      <c r="D50" s="39"/>
      <c r="E50" s="18" t="s">
        <v>123</v>
      </c>
      <c r="F50" s="18" t="s">
        <v>123</v>
      </c>
      <c r="G50" s="39"/>
      <c r="H50" s="18"/>
      <c r="I50" s="18" t="s">
        <v>22</v>
      </c>
      <c r="J50" s="18" t="s">
        <v>23</v>
      </c>
      <c r="K50" s="18" t="s">
        <v>23</v>
      </c>
      <c r="L50" s="18"/>
      <c r="M50" s="18"/>
      <c r="N50" s="18"/>
      <c r="O50" s="44" t="s">
        <v>24</v>
      </c>
      <c r="P50" s="44" t="s">
        <v>24</v>
      </c>
      <c r="Q50" s="39"/>
      <c r="R50" s="84" t="s">
        <v>254</v>
      </c>
      <c r="S50" s="7"/>
      <c r="T50" s="100" t="s">
        <v>205</v>
      </c>
    </row>
    <row r="51" spans="1:20" ht="28.8" x14ac:dyDescent="0.55000000000000004">
      <c r="A51" s="18" t="s">
        <v>230</v>
      </c>
      <c r="B51" s="18" t="s">
        <v>231</v>
      </c>
      <c r="C51" s="19" t="s">
        <v>232</v>
      </c>
      <c r="D51" s="39"/>
      <c r="E51" s="18" t="s">
        <v>123</v>
      </c>
      <c r="F51" s="18" t="s">
        <v>123</v>
      </c>
      <c r="G51" s="39"/>
      <c r="H51" s="18"/>
      <c r="I51" s="18" t="s">
        <v>22</v>
      </c>
      <c r="J51" s="18" t="s">
        <v>23</v>
      </c>
      <c r="K51" s="18" t="s">
        <v>23</v>
      </c>
      <c r="L51" s="18" t="s">
        <v>23</v>
      </c>
      <c r="M51" s="18"/>
      <c r="N51" s="18"/>
      <c r="O51" s="44" t="s">
        <v>24</v>
      </c>
      <c r="P51" s="44" t="s">
        <v>24</v>
      </c>
      <c r="Q51" s="39"/>
      <c r="R51" s="84" t="s">
        <v>233</v>
      </c>
      <c r="S51" s="7"/>
      <c r="T51" s="100" t="s">
        <v>205</v>
      </c>
    </row>
    <row r="52" spans="1:20" ht="28.8" x14ac:dyDescent="0.55000000000000004">
      <c r="A52" s="18" t="s">
        <v>246</v>
      </c>
      <c r="B52" s="18" t="s">
        <v>247</v>
      </c>
      <c r="C52" s="19" t="s">
        <v>248</v>
      </c>
      <c r="D52" s="39"/>
      <c r="E52" s="47" t="s">
        <v>49</v>
      </c>
      <c r="F52" s="18" t="s">
        <v>123</v>
      </c>
      <c r="G52" s="39"/>
      <c r="H52" s="18"/>
      <c r="I52" s="18"/>
      <c r="J52" s="18"/>
      <c r="K52" s="18"/>
      <c r="L52" s="18"/>
      <c r="M52" s="18" t="s">
        <v>22</v>
      </c>
      <c r="N52" s="18" t="s">
        <v>23</v>
      </c>
      <c r="O52" s="18"/>
      <c r="P52" s="44" t="s">
        <v>24</v>
      </c>
      <c r="Q52" s="39"/>
      <c r="R52" s="84" t="s">
        <v>249</v>
      </c>
      <c r="S52" s="7"/>
      <c r="T52" s="100" t="s">
        <v>205</v>
      </c>
    </row>
  </sheetData>
  <autoFilter ref="A2:T53" xr:uid="{00000000-0009-0000-0000-000001000000}"/>
  <mergeCells count="13">
    <mergeCell ref="I8:P8"/>
    <mergeCell ref="A1:C1"/>
    <mergeCell ref="E1:F1"/>
    <mergeCell ref="H1:P1"/>
    <mergeCell ref="A3:C3"/>
    <mergeCell ref="I5:P5"/>
    <mergeCell ref="A47:C47"/>
    <mergeCell ref="A18:C18"/>
    <mergeCell ref="A28:C28"/>
    <mergeCell ref="A34:C34"/>
    <mergeCell ref="I43:P43"/>
    <mergeCell ref="I44:P44"/>
    <mergeCell ref="I45:P45"/>
  </mergeCells>
  <hyperlinks>
    <hyperlink ref="R4" r:id="rId1" display="ECSS-M-ST-40, Annex A" xr:uid="{855D2F22-B87E-4FD1-B2A1-5A5C24D6878E}"/>
    <hyperlink ref="R5" r:id="rId2" xr:uid="{E8E90350-EEA5-423B-960C-09C8FCB7FB4A}"/>
    <hyperlink ref="R44" r:id="rId3" display="ECSS-M-ST-40, Annex A" xr:uid="{9231A907-882B-48BC-AD7B-333BC2FDE543}"/>
    <hyperlink ref="R43" r:id="rId4" display="ECSS-M-ST-40, Annex A" xr:uid="{3B732DDC-6BCE-4FF9-AA8C-7DA287E4CF37}"/>
    <hyperlink ref="R41" r:id="rId5" display="ECSS-Q-ST-30, Annex F" xr:uid="{E1266C08-9700-4822-B36C-B08977595AF1}"/>
    <hyperlink ref="R39" r:id="rId6" display="ECSS-Q-ST-10, Annex A" xr:uid="{5E504D60-A46F-4949-96A9-8AEC69722F18}"/>
    <hyperlink ref="R38" r:id="rId7" display="ECSS-M-ST-40, Annex A" xr:uid="{89EB13D0-3776-4412-8756-69E271D5C5A4}"/>
    <hyperlink ref="R37" r:id="rId8" display="ECSS-M-ST-40, Annex A" xr:uid="{180B7AC0-D54C-40CC-A1AA-6A0348DF8D38}"/>
    <hyperlink ref="R45" r:id="rId9" display="ECSS-Q-ST-10-09, Annex A" xr:uid="{CD0ADED7-DFD2-4810-B819-1B76CD3725E5}"/>
    <hyperlink ref="R40" r:id="rId10" display="ECSS-Q-ST-70-01, Annex B" xr:uid="{0A745184-CB2F-48B0-B715-B6ACF813E4F8}"/>
    <hyperlink ref="R42" r:id="rId11" display="ECSS-Q-ST-60-15, Annex B" xr:uid="{1050B036-CF85-46EE-9C3A-C7AC8740228B}"/>
    <hyperlink ref="R36" r:id="rId12" display="ECSS-Q-ST-10-04, Annex A" xr:uid="{AAEB0018-74AA-4A78-9509-9DCEE51895F5}"/>
    <hyperlink ref="R35" r:id="rId13" display="ECSS-Q-ST-10, Annex A" xr:uid="{D6CAFBCE-D819-416F-AA4F-05860C62BCB3}"/>
    <hyperlink ref="R48" r:id="rId14" display="ECSS-Q-ST-80, Annex B" xr:uid="{E02F08AE-F46A-4257-8231-7A4EB304F8FE}"/>
    <hyperlink ref="R49" r:id="rId15" display="ECSS-E-ST-40, Annex D" xr:uid="{021A27AE-8D2A-49BD-B80A-118D9E967055}"/>
    <hyperlink ref="R51" r:id="rId16" display="ECSS-E-ST-40, Annex D" xr:uid="{8889E9C7-EC0A-4D76-8345-12CF251E67C0}"/>
    <hyperlink ref="R52" r:id="rId17" display="ECSS-E-ST-40, Annex D" xr:uid="{9F353E69-629D-4E5A-BC06-07947A51057B}"/>
    <hyperlink ref="R50" r:id="rId18" display="ECSS-E-ST-40, Annex D" xr:uid="{2526308C-B4B2-406B-BFC9-707A713C3316}"/>
    <hyperlink ref="R19" r:id="rId19" xr:uid="{DCE5D5F4-5989-49AB-9E99-7022ECA26A19}"/>
    <hyperlink ref="R29" r:id="rId20" xr:uid="{918C62AB-4048-41FF-AD5E-7C317F59B316}"/>
    <hyperlink ref="R31" r:id="rId21" xr:uid="{D7D43637-E978-45B9-809B-0F5F9DC83586}"/>
    <hyperlink ref="R14" r:id="rId22" xr:uid="{76CE79D0-E49E-4ED3-857C-F4412F1B5B05}"/>
    <hyperlink ref="R20" r:id="rId23" xr:uid="{79A3CD5F-5986-43AF-ACD8-A0342A216162}"/>
  </hyperlinks>
  <pageMargins left="0.7" right="0.7" top="0.75" bottom="0.75" header="0.3" footer="0.3"/>
  <pageSetup paperSize="9" orientation="portrait"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6079-B371-43E3-9CA0-69D0ED39E641}">
  <sheetPr codeName="Sheet4"/>
  <dimension ref="A1:R27"/>
  <sheetViews>
    <sheetView zoomScale="54" zoomScaleNormal="145" workbookViewId="0">
      <pane ySplit="2" topLeftCell="A3" activePane="bottomLeft" state="frozen"/>
      <selection activeCell="A2" sqref="A2"/>
      <selection pane="bottomLeft" activeCell="F27" sqref="A1:F27"/>
    </sheetView>
  </sheetViews>
  <sheetFormatPr defaultColWidth="8.83984375" defaultRowHeight="14.4" x14ac:dyDescent="0.55000000000000004"/>
  <cols>
    <col min="1" max="1" width="9.26171875" bestFit="1" customWidth="1"/>
    <col min="2" max="2" width="21.26171875" customWidth="1"/>
    <col min="3" max="3" width="9.26171875" bestFit="1" customWidth="1"/>
    <col min="4" max="4" width="1.41796875" customWidth="1"/>
    <col min="5" max="5" width="18.83984375" customWidth="1"/>
    <col min="6" max="6" width="22.15625" customWidth="1"/>
    <col min="7" max="7" width="1.41796875" customWidth="1"/>
    <col min="8" max="8" width="6.15625" bestFit="1" customWidth="1"/>
    <col min="9" max="9" width="6.15625" customWidth="1"/>
    <col min="10" max="10" width="7.41796875" bestFit="1" customWidth="1"/>
    <col min="11" max="12" width="7" bestFit="1" customWidth="1"/>
    <col min="13" max="13" width="9.83984375" bestFit="1" customWidth="1"/>
    <col min="14" max="14" width="6" bestFit="1" customWidth="1"/>
    <col min="15" max="15" width="1.41796875" customWidth="1"/>
    <col min="16" max="16" width="33.68359375" customWidth="1"/>
    <col min="17" max="17" width="1.41796875" customWidth="1"/>
    <col min="18" max="18" width="70.83984375" bestFit="1" customWidth="1"/>
  </cols>
  <sheetData>
    <row r="1" spans="1:18" ht="121.5" customHeight="1" x14ac:dyDescent="0.55000000000000004">
      <c r="A1" s="131" t="s">
        <v>0</v>
      </c>
      <c r="B1" s="131"/>
      <c r="C1" s="132"/>
      <c r="D1" s="48"/>
      <c r="E1" s="115" t="s">
        <v>412</v>
      </c>
      <c r="F1" s="115"/>
      <c r="G1" s="48"/>
      <c r="H1" s="134" t="s">
        <v>2</v>
      </c>
      <c r="I1" s="135"/>
      <c r="J1" s="135"/>
      <c r="K1" s="135"/>
      <c r="L1" s="135"/>
      <c r="M1" s="135"/>
      <c r="N1" s="135"/>
      <c r="O1" s="136"/>
      <c r="P1" s="131" t="s">
        <v>3</v>
      </c>
      <c r="Q1" s="48"/>
      <c r="R1" s="118" t="s">
        <v>4</v>
      </c>
    </row>
    <row r="2" spans="1:18" ht="75" customHeight="1" x14ac:dyDescent="0.55000000000000004">
      <c r="A2" s="54" t="s">
        <v>5</v>
      </c>
      <c r="B2" s="55" t="s">
        <v>6</v>
      </c>
      <c r="C2" s="56" t="s">
        <v>7</v>
      </c>
      <c r="D2" s="50"/>
      <c r="E2" s="49" t="s">
        <v>8</v>
      </c>
      <c r="F2" s="49" t="s">
        <v>9</v>
      </c>
      <c r="G2" s="50"/>
      <c r="H2" s="51" t="s">
        <v>427</v>
      </c>
      <c r="I2" s="51" t="s">
        <v>10</v>
      </c>
      <c r="J2" s="51" t="s">
        <v>12</v>
      </c>
      <c r="K2" s="52" t="s">
        <v>413</v>
      </c>
      <c r="L2" s="51" t="s">
        <v>270</v>
      </c>
      <c r="M2" s="53" t="s">
        <v>16</v>
      </c>
      <c r="N2" s="53" t="s">
        <v>17</v>
      </c>
      <c r="O2" s="50"/>
      <c r="P2" s="133"/>
      <c r="Q2" s="50"/>
      <c r="R2" s="118"/>
    </row>
    <row r="3" spans="1:18" x14ac:dyDescent="0.55000000000000004">
      <c r="A3" s="119" t="s">
        <v>18</v>
      </c>
      <c r="B3" s="119"/>
      <c r="C3" s="120"/>
      <c r="D3" s="1"/>
      <c r="E3" s="2"/>
      <c r="F3" s="2"/>
      <c r="G3" s="3"/>
      <c r="H3" s="2"/>
      <c r="I3" s="2"/>
      <c r="J3" s="2"/>
      <c r="K3" s="2"/>
      <c r="L3" s="2"/>
      <c r="M3" s="2"/>
      <c r="N3" s="2"/>
      <c r="O3" s="3"/>
      <c r="P3" s="2"/>
      <c r="Q3" s="3"/>
      <c r="R3" s="4"/>
    </row>
    <row r="4" spans="1:18" x14ac:dyDescent="0.55000000000000004">
      <c r="A4" s="5" t="str">
        <f t="shared" ref="A4:A16" si="0">"D.MG"&amp;ROW(C4)-3</f>
        <v>D.MG1</v>
      </c>
      <c r="B4" s="12" t="s">
        <v>26</v>
      </c>
      <c r="C4" s="12" t="s">
        <v>10</v>
      </c>
      <c r="D4" s="7"/>
      <c r="E4" s="8" t="s">
        <v>21</v>
      </c>
      <c r="F4" s="8" t="s">
        <v>21</v>
      </c>
      <c r="G4" s="7"/>
      <c r="H4" s="130" t="s">
        <v>414</v>
      </c>
      <c r="I4" s="130"/>
      <c r="J4" s="130"/>
      <c r="K4" s="130"/>
      <c r="L4" s="130"/>
      <c r="M4" s="130"/>
      <c r="N4" s="130"/>
      <c r="O4" s="7"/>
      <c r="P4" s="13" t="s">
        <v>28</v>
      </c>
      <c r="Q4" s="7"/>
      <c r="R4" s="24"/>
    </row>
    <row r="5" spans="1:18" ht="28.8" x14ac:dyDescent="0.55000000000000004">
      <c r="A5" s="12" t="str">
        <f t="shared" si="0"/>
        <v>D.MG2</v>
      </c>
      <c r="B5" s="12" t="s">
        <v>29</v>
      </c>
      <c r="C5" s="12" t="s">
        <v>30</v>
      </c>
      <c r="D5" s="7"/>
      <c r="E5" s="8" t="s">
        <v>21</v>
      </c>
      <c r="F5" s="8" t="s">
        <v>21</v>
      </c>
      <c r="G5" s="7"/>
      <c r="H5" s="34"/>
      <c r="I5" s="34" t="s">
        <v>22</v>
      </c>
      <c r="J5" s="34" t="s">
        <v>23</v>
      </c>
      <c r="K5" s="34" t="s">
        <v>23</v>
      </c>
      <c r="L5" s="34" t="s">
        <v>23</v>
      </c>
      <c r="M5" s="34" t="s">
        <v>23</v>
      </c>
      <c r="N5" s="34" t="s">
        <v>23</v>
      </c>
      <c r="O5" s="7"/>
      <c r="P5" s="13" t="s">
        <v>31</v>
      </c>
      <c r="Q5" s="7"/>
      <c r="R5" s="35"/>
    </row>
    <row r="6" spans="1:18" x14ac:dyDescent="0.55000000000000004">
      <c r="A6" s="5" t="str">
        <f t="shared" si="0"/>
        <v>D.MG3</v>
      </c>
      <c r="B6" s="12" t="s">
        <v>32</v>
      </c>
      <c r="C6" s="12" t="s">
        <v>33</v>
      </c>
      <c r="D6" s="7"/>
      <c r="E6" s="8" t="s">
        <v>21</v>
      </c>
      <c r="F6" s="8" t="s">
        <v>21</v>
      </c>
      <c r="G6" s="7"/>
      <c r="H6" s="18"/>
      <c r="I6" s="18" t="s">
        <v>22</v>
      </c>
      <c r="J6" s="18" t="s">
        <v>23</v>
      </c>
      <c r="K6" s="18" t="s">
        <v>23</v>
      </c>
      <c r="L6" s="18" t="s">
        <v>23</v>
      </c>
      <c r="M6" s="18" t="s">
        <v>23</v>
      </c>
      <c r="N6" s="18" t="s">
        <v>23</v>
      </c>
      <c r="O6" s="7"/>
      <c r="P6" s="15" t="s">
        <v>34</v>
      </c>
      <c r="Q6" s="7"/>
      <c r="R6" s="24" t="s">
        <v>35</v>
      </c>
    </row>
    <row r="7" spans="1:18" ht="28.8" x14ac:dyDescent="0.55000000000000004">
      <c r="A7" s="5" t="str">
        <f t="shared" si="0"/>
        <v>D.MG4</v>
      </c>
      <c r="B7" s="12" t="s">
        <v>36</v>
      </c>
      <c r="C7" s="12" t="s">
        <v>37</v>
      </c>
      <c r="D7" s="7"/>
      <c r="E7" s="8" t="s">
        <v>21</v>
      </c>
      <c r="F7" s="8" t="s">
        <v>21</v>
      </c>
      <c r="G7" s="7"/>
      <c r="H7" s="113" t="s">
        <v>415</v>
      </c>
      <c r="I7" s="113"/>
      <c r="J7" s="113"/>
      <c r="K7" s="113"/>
      <c r="L7" s="113"/>
      <c r="M7" s="113"/>
      <c r="N7" s="129"/>
      <c r="O7" s="7"/>
      <c r="P7" s="13" t="s">
        <v>31</v>
      </c>
      <c r="Q7" s="7"/>
      <c r="R7" s="24" t="s">
        <v>272</v>
      </c>
    </row>
    <row r="8" spans="1:18" ht="171.75" customHeight="1" x14ac:dyDescent="0.55000000000000004">
      <c r="A8" s="5" t="str">
        <f t="shared" si="0"/>
        <v>D.MG5</v>
      </c>
      <c r="B8" s="12" t="s">
        <v>40</v>
      </c>
      <c r="C8" s="12" t="s">
        <v>41</v>
      </c>
      <c r="D8" s="7"/>
      <c r="E8" s="8" t="s">
        <v>21</v>
      </c>
      <c r="F8" s="8" t="s">
        <v>21</v>
      </c>
      <c r="G8" s="7"/>
      <c r="H8" s="34" t="s">
        <v>22</v>
      </c>
      <c r="I8" s="34" t="s">
        <v>22</v>
      </c>
      <c r="J8" s="34" t="s">
        <v>22</v>
      </c>
      <c r="K8" s="34" t="s">
        <v>22</v>
      </c>
      <c r="L8" s="34" t="s">
        <v>22</v>
      </c>
      <c r="M8" s="34" t="s">
        <v>22</v>
      </c>
      <c r="N8" s="18" t="s">
        <v>22</v>
      </c>
      <c r="O8" s="7"/>
      <c r="P8" s="13" t="s">
        <v>31</v>
      </c>
      <c r="Q8" s="7"/>
      <c r="R8" s="36" t="s">
        <v>42</v>
      </c>
    </row>
    <row r="9" spans="1:18" ht="86.4" x14ac:dyDescent="0.55000000000000004">
      <c r="A9" s="5" t="str">
        <f t="shared" si="0"/>
        <v>D.MG6</v>
      </c>
      <c r="B9" s="12" t="s">
        <v>43</v>
      </c>
      <c r="C9" s="12" t="s">
        <v>44</v>
      </c>
      <c r="D9" s="7"/>
      <c r="E9" s="8" t="s">
        <v>21</v>
      </c>
      <c r="F9" s="8" t="s">
        <v>21</v>
      </c>
      <c r="G9" s="7"/>
      <c r="H9" s="34" t="s">
        <v>22</v>
      </c>
      <c r="I9" s="34" t="s">
        <v>23</v>
      </c>
      <c r="J9" s="34" t="s">
        <v>23</v>
      </c>
      <c r="K9" s="34" t="s">
        <v>23</v>
      </c>
      <c r="L9" s="34" t="s">
        <v>23</v>
      </c>
      <c r="M9" s="34" t="s">
        <v>23</v>
      </c>
      <c r="N9" s="18" t="s">
        <v>23</v>
      </c>
      <c r="O9" s="7"/>
      <c r="P9" s="13" t="s">
        <v>31</v>
      </c>
      <c r="Q9" s="7"/>
      <c r="R9" s="36" t="s">
        <v>46</v>
      </c>
    </row>
    <row r="10" spans="1:18" ht="57.6" x14ac:dyDescent="0.55000000000000004">
      <c r="A10" s="5" t="str">
        <f t="shared" si="0"/>
        <v>D.MG7</v>
      </c>
      <c r="B10" s="12" t="s">
        <v>47</v>
      </c>
      <c r="C10" s="12" t="s">
        <v>48</v>
      </c>
      <c r="D10" s="7"/>
      <c r="E10" s="8" t="s">
        <v>110</v>
      </c>
      <c r="F10" s="46" t="s">
        <v>49</v>
      </c>
      <c r="G10" s="7"/>
      <c r="H10" s="26"/>
      <c r="I10" s="26"/>
      <c r="J10" s="26"/>
      <c r="K10" s="26"/>
      <c r="L10" s="26"/>
      <c r="M10" s="18" t="s">
        <v>22</v>
      </c>
      <c r="N10" s="18"/>
      <c r="O10" s="7"/>
      <c r="P10" s="15"/>
      <c r="Q10" s="7"/>
      <c r="R10" s="24" t="s">
        <v>50</v>
      </c>
    </row>
    <row r="11" spans="1:18" ht="43.2" x14ac:dyDescent="0.55000000000000004">
      <c r="A11" s="5" t="str">
        <f t="shared" si="0"/>
        <v>D.MG8</v>
      </c>
      <c r="B11" s="12" t="s">
        <v>51</v>
      </c>
      <c r="C11" s="12" t="s">
        <v>52</v>
      </c>
      <c r="D11" s="7"/>
      <c r="E11" s="8" t="s">
        <v>21</v>
      </c>
      <c r="F11" s="8" t="s">
        <v>21</v>
      </c>
      <c r="G11" s="7"/>
      <c r="H11" s="26"/>
      <c r="I11" s="26"/>
      <c r="J11" s="26"/>
      <c r="K11" s="26"/>
      <c r="L11" s="26"/>
      <c r="M11" s="18" t="s">
        <v>22</v>
      </c>
      <c r="N11" s="18" t="s">
        <v>22</v>
      </c>
      <c r="O11" s="7"/>
      <c r="P11" s="15"/>
      <c r="Q11" s="7"/>
      <c r="R11" s="24" t="s">
        <v>53</v>
      </c>
    </row>
    <row r="12" spans="1:18" ht="115.2" x14ac:dyDescent="0.55000000000000004">
      <c r="A12" s="5" t="str">
        <f t="shared" ref="A12" si="1">"G.MG"&amp;ROW(C12)-3</f>
        <v>G.MG9</v>
      </c>
      <c r="B12" s="11" t="s">
        <v>60</v>
      </c>
      <c r="C12" s="12" t="s">
        <v>61</v>
      </c>
      <c r="D12" s="7"/>
      <c r="E12" s="46" t="s">
        <v>49</v>
      </c>
      <c r="F12" s="8" t="s">
        <v>21</v>
      </c>
      <c r="G12" s="7"/>
      <c r="H12" s="26"/>
      <c r="I12" s="26"/>
      <c r="J12" s="26"/>
      <c r="K12" s="26"/>
      <c r="L12" s="26"/>
      <c r="M12" s="18"/>
      <c r="N12" s="18"/>
      <c r="O12" s="7"/>
      <c r="P12" s="15"/>
      <c r="Q12" s="7"/>
      <c r="R12" s="24" t="s">
        <v>62</v>
      </c>
    </row>
    <row r="13" spans="1:18" ht="28.8" x14ac:dyDescent="0.55000000000000004">
      <c r="A13" s="5" t="str">
        <f t="shared" si="0"/>
        <v>D.MG10</v>
      </c>
      <c r="B13" s="12" t="s">
        <v>54</v>
      </c>
      <c r="C13" s="42" t="s">
        <v>55</v>
      </c>
      <c r="D13" s="7"/>
      <c r="E13" s="8" t="s">
        <v>21</v>
      </c>
      <c r="F13" s="46" t="s">
        <v>49</v>
      </c>
      <c r="G13" s="7"/>
      <c r="H13" s="26"/>
      <c r="I13" s="26"/>
      <c r="J13" s="26"/>
      <c r="K13" s="26"/>
      <c r="L13" s="26"/>
      <c r="M13" s="18" t="s">
        <v>22</v>
      </c>
      <c r="N13" s="18"/>
      <c r="O13" s="7"/>
      <c r="P13" s="13" t="s">
        <v>31</v>
      </c>
      <c r="Q13" s="7"/>
      <c r="R13" s="35"/>
    </row>
    <row r="14" spans="1:18" ht="95.25" customHeight="1" x14ac:dyDescent="0.55000000000000004">
      <c r="A14" s="5" t="str">
        <f t="shared" si="0"/>
        <v>D.MG11</v>
      </c>
      <c r="B14" s="12" t="s">
        <v>56</v>
      </c>
      <c r="C14" s="12" t="s">
        <v>57</v>
      </c>
      <c r="D14" s="7"/>
      <c r="E14" s="8" t="s">
        <v>49</v>
      </c>
      <c r="F14" s="8" t="s">
        <v>21</v>
      </c>
      <c r="G14" s="7"/>
      <c r="H14" s="26"/>
      <c r="I14" s="26"/>
      <c r="J14" s="26"/>
      <c r="K14" s="26"/>
      <c r="L14" s="26"/>
      <c r="M14" s="18" t="s">
        <v>22</v>
      </c>
      <c r="N14" s="18" t="s">
        <v>22</v>
      </c>
      <c r="O14" s="7"/>
      <c r="P14" s="14" t="s">
        <v>58</v>
      </c>
      <c r="Q14" s="7"/>
      <c r="R14" s="24" t="s">
        <v>59</v>
      </c>
    </row>
    <row r="15" spans="1:18" ht="28.8" x14ac:dyDescent="0.55000000000000004">
      <c r="A15" s="5" t="str">
        <f t="shared" si="0"/>
        <v>D.MG12</v>
      </c>
      <c r="B15" s="12" t="s">
        <v>63</v>
      </c>
      <c r="C15" s="12" t="s">
        <v>64</v>
      </c>
      <c r="D15" s="7"/>
      <c r="E15" s="8" t="s">
        <v>21</v>
      </c>
      <c r="F15" s="8" t="s">
        <v>21</v>
      </c>
      <c r="G15" s="7"/>
      <c r="H15" s="26"/>
      <c r="I15" s="26"/>
      <c r="J15" s="26"/>
      <c r="K15" s="26"/>
      <c r="L15" s="26"/>
      <c r="M15" s="18" t="s">
        <v>22</v>
      </c>
      <c r="N15" s="18" t="s">
        <v>22</v>
      </c>
      <c r="O15" s="7"/>
      <c r="P15" s="15"/>
      <c r="Q15" s="7"/>
      <c r="R15" s="36" t="s">
        <v>65</v>
      </c>
    </row>
    <row r="16" spans="1:18" ht="189" customHeight="1" x14ac:dyDescent="0.55000000000000004">
      <c r="A16" s="69" t="str">
        <f t="shared" si="0"/>
        <v>D.MG13</v>
      </c>
      <c r="B16" s="12" t="s">
        <v>66</v>
      </c>
      <c r="C16" s="12" t="s">
        <v>67</v>
      </c>
      <c r="D16" s="7"/>
      <c r="E16" s="8" t="s">
        <v>21</v>
      </c>
      <c r="F16" s="8" t="s">
        <v>21</v>
      </c>
      <c r="G16" s="7"/>
      <c r="H16" s="26"/>
      <c r="I16" s="26"/>
      <c r="J16" s="26"/>
      <c r="K16" s="26"/>
      <c r="L16" s="26"/>
      <c r="M16" s="18" t="s">
        <v>22</v>
      </c>
      <c r="N16" s="18" t="s">
        <v>22</v>
      </c>
      <c r="O16" s="7"/>
      <c r="P16" s="13" t="s">
        <v>31</v>
      </c>
      <c r="Q16" s="7"/>
      <c r="R16" s="36" t="s">
        <v>68</v>
      </c>
    </row>
    <row r="17" spans="1:18" x14ac:dyDescent="0.55000000000000004">
      <c r="A17" s="123" t="s">
        <v>69</v>
      </c>
      <c r="B17" s="123"/>
      <c r="C17" s="124"/>
      <c r="D17" s="1"/>
      <c r="E17" s="17"/>
      <c r="F17" s="17"/>
      <c r="G17" s="3"/>
      <c r="H17" s="17"/>
      <c r="I17" s="17"/>
      <c r="J17" s="17"/>
      <c r="K17" s="17"/>
      <c r="L17" s="28"/>
      <c r="M17" s="17"/>
      <c r="N17" s="17"/>
      <c r="O17" s="3"/>
      <c r="P17" s="16"/>
      <c r="Q17" s="3"/>
      <c r="R17" s="16"/>
    </row>
    <row r="18" spans="1:18" s="40" customFormat="1" ht="28.8" x14ac:dyDescent="0.55000000000000004">
      <c r="A18" s="69" t="str">
        <f>"D.EN"&amp;ROW(C18)-17</f>
        <v>D.EN1</v>
      </c>
      <c r="B18" s="12" t="s">
        <v>416</v>
      </c>
      <c r="C18" s="43" t="s">
        <v>417</v>
      </c>
      <c r="D18" s="7"/>
      <c r="E18" s="33" t="s">
        <v>21</v>
      </c>
      <c r="F18" s="33" t="s">
        <v>21</v>
      </c>
      <c r="G18" s="7"/>
      <c r="H18" s="33"/>
      <c r="I18" s="33" t="s">
        <v>22</v>
      </c>
      <c r="J18" s="33" t="s">
        <v>23</v>
      </c>
      <c r="K18" s="44"/>
      <c r="L18" s="33"/>
      <c r="M18" s="27" t="s">
        <v>24</v>
      </c>
      <c r="N18" s="27" t="s">
        <v>24</v>
      </c>
      <c r="O18" s="1"/>
      <c r="P18" s="13" t="s">
        <v>31</v>
      </c>
      <c r="Q18" s="1"/>
      <c r="R18" s="41"/>
    </row>
    <row r="19" spans="1:18" ht="67.5" customHeight="1" x14ac:dyDescent="0.55000000000000004">
      <c r="A19" s="69" t="str">
        <f t="shared" ref="A19:A20" si="2">"D.EN"&amp;ROW(C19)-17</f>
        <v>D.EN2</v>
      </c>
      <c r="B19" s="70" t="s">
        <v>418</v>
      </c>
      <c r="C19" s="59" t="s">
        <v>419</v>
      </c>
      <c r="D19" s="7"/>
      <c r="E19" s="27" t="s">
        <v>21</v>
      </c>
      <c r="F19" s="27" t="s">
        <v>21</v>
      </c>
      <c r="G19" s="7"/>
      <c r="H19" s="27"/>
      <c r="I19" s="27"/>
      <c r="J19" s="27" t="s">
        <v>22</v>
      </c>
      <c r="K19" s="27" t="s">
        <v>23</v>
      </c>
      <c r="L19" s="27"/>
      <c r="M19" s="27" t="s">
        <v>24</v>
      </c>
      <c r="N19" s="27" t="s">
        <v>24</v>
      </c>
      <c r="O19" s="7"/>
      <c r="P19" s="13" t="s">
        <v>31</v>
      </c>
      <c r="Q19" s="7"/>
      <c r="R19" s="60"/>
    </row>
    <row r="20" spans="1:18" ht="67.5" customHeight="1" x14ac:dyDescent="0.55000000000000004">
      <c r="A20" s="69" t="str">
        <f t="shared" si="2"/>
        <v>D.EN3</v>
      </c>
      <c r="B20" s="24" t="s">
        <v>305</v>
      </c>
      <c r="C20" s="22" t="s">
        <v>306</v>
      </c>
      <c r="D20" s="23"/>
      <c r="E20" s="47" t="s">
        <v>49</v>
      </c>
      <c r="F20" s="27" t="s">
        <v>21</v>
      </c>
      <c r="G20" s="7"/>
      <c r="H20" s="27"/>
      <c r="I20" s="27"/>
      <c r="J20" s="27"/>
      <c r="K20" s="27"/>
      <c r="L20" s="27" t="s">
        <v>22</v>
      </c>
      <c r="M20" s="27"/>
      <c r="N20" s="27" t="s">
        <v>24</v>
      </c>
      <c r="O20" s="7"/>
      <c r="P20" s="13"/>
      <c r="Q20" s="7"/>
      <c r="R20" s="72"/>
    </row>
    <row r="21" spans="1:18" x14ac:dyDescent="0.55000000000000004">
      <c r="A21" s="123" t="s">
        <v>113</v>
      </c>
      <c r="B21" s="123"/>
      <c r="C21" s="124"/>
      <c r="D21" s="1"/>
      <c r="E21" s="17"/>
      <c r="F21" s="17"/>
      <c r="G21" s="3"/>
      <c r="H21" s="17"/>
      <c r="I21" s="17"/>
      <c r="J21" s="17"/>
      <c r="K21" s="17"/>
      <c r="L21" s="28"/>
      <c r="M21" s="17"/>
      <c r="N21" s="17"/>
      <c r="O21" s="3"/>
      <c r="P21" s="16"/>
      <c r="Q21" s="3"/>
      <c r="R21" s="16"/>
    </row>
    <row r="22" spans="1:18" ht="28.8" x14ac:dyDescent="0.55000000000000004">
      <c r="A22" s="69" t="str">
        <f>"D.TE"&amp;ROW(C22)-21</f>
        <v>D.TE1</v>
      </c>
      <c r="B22" s="71" t="s">
        <v>420</v>
      </c>
      <c r="C22" s="59" t="s">
        <v>421</v>
      </c>
      <c r="D22" s="7"/>
      <c r="E22" s="27" t="s">
        <v>21</v>
      </c>
      <c r="F22" s="27" t="s">
        <v>21</v>
      </c>
      <c r="G22" s="7"/>
      <c r="H22" s="18"/>
      <c r="I22" s="34"/>
      <c r="J22" s="27" t="s">
        <v>22</v>
      </c>
      <c r="K22" s="27" t="s">
        <v>23</v>
      </c>
      <c r="L22" s="27" t="s">
        <v>23</v>
      </c>
      <c r="M22" s="27" t="s">
        <v>24</v>
      </c>
      <c r="N22" s="27" t="s">
        <v>24</v>
      </c>
      <c r="O22" s="7"/>
      <c r="P22" s="13" t="s">
        <v>31</v>
      </c>
      <c r="Q22" s="7"/>
      <c r="R22" s="36" t="s">
        <v>426</v>
      </c>
    </row>
    <row r="23" spans="1:18" ht="197.25" customHeight="1" x14ac:dyDescent="0.55000000000000004">
      <c r="A23" s="69" t="str">
        <f>"D.TE"&amp;ROW(C23)-21</f>
        <v>D.TE2</v>
      </c>
      <c r="B23" s="71" t="s">
        <v>422</v>
      </c>
      <c r="C23" s="59" t="s">
        <v>150</v>
      </c>
      <c r="D23" s="23"/>
      <c r="E23" s="47" t="s">
        <v>49</v>
      </c>
      <c r="F23" s="27" t="s">
        <v>21</v>
      </c>
      <c r="G23" s="30"/>
      <c r="H23" s="18"/>
      <c r="I23" s="18"/>
      <c r="J23" s="18" t="s">
        <v>22</v>
      </c>
      <c r="K23" s="18" t="s">
        <v>23</v>
      </c>
      <c r="L23" s="18" t="s">
        <v>23</v>
      </c>
      <c r="M23" s="18"/>
      <c r="N23" s="27" t="s">
        <v>23</v>
      </c>
      <c r="O23" s="23"/>
      <c r="P23" s="13" t="s">
        <v>31</v>
      </c>
      <c r="Q23" s="23"/>
      <c r="R23" s="61" t="s">
        <v>423</v>
      </c>
    </row>
    <row r="24" spans="1:18" x14ac:dyDescent="0.55000000000000004">
      <c r="A24" s="123" t="s">
        <v>152</v>
      </c>
      <c r="B24" s="123"/>
      <c r="C24" s="124"/>
      <c r="D24" s="1"/>
      <c r="E24" s="17"/>
      <c r="F24" s="17"/>
      <c r="G24" s="3"/>
      <c r="H24" s="17"/>
      <c r="I24" s="17"/>
      <c r="J24" s="17"/>
      <c r="K24" s="17"/>
      <c r="L24" s="28"/>
      <c r="M24" s="17"/>
      <c r="N24" s="17"/>
      <c r="O24" s="3"/>
      <c r="P24" s="16"/>
      <c r="Q24" s="3"/>
      <c r="R24" s="16"/>
    </row>
    <row r="25" spans="1:18" x14ac:dyDescent="0.55000000000000004">
      <c r="A25" s="24" t="str">
        <f>"D.PA"&amp;ROW(C22)-21</f>
        <v>D.PA1</v>
      </c>
      <c r="B25" s="12" t="s">
        <v>424</v>
      </c>
      <c r="C25" s="22" t="s">
        <v>154</v>
      </c>
      <c r="D25" s="23"/>
      <c r="E25" s="89" t="s">
        <v>177</v>
      </c>
      <c r="F25" s="89" t="s">
        <v>177</v>
      </c>
      <c r="G25" s="23"/>
      <c r="H25" s="18"/>
      <c r="I25" s="34"/>
      <c r="J25" s="27" t="s">
        <v>22</v>
      </c>
      <c r="K25" s="18"/>
      <c r="L25" s="27"/>
      <c r="M25" s="18" t="s">
        <v>23</v>
      </c>
      <c r="N25" s="18" t="s">
        <v>24</v>
      </c>
      <c r="O25" s="23"/>
      <c r="P25" s="13" t="s">
        <v>155</v>
      </c>
      <c r="Q25" s="23"/>
      <c r="R25" s="14"/>
    </row>
    <row r="26" spans="1:18" x14ac:dyDescent="0.55000000000000004">
      <c r="A26" s="123" t="s">
        <v>200</v>
      </c>
      <c r="B26" s="123"/>
      <c r="C26" s="124"/>
      <c r="D26" s="1"/>
      <c r="E26" s="17"/>
      <c r="F26" s="17"/>
      <c r="G26" s="3"/>
      <c r="H26" s="17"/>
      <c r="I26" s="17"/>
      <c r="J26" s="17"/>
      <c r="K26" s="17"/>
      <c r="L26" s="28"/>
      <c r="M26" s="17"/>
      <c r="N26" s="17"/>
      <c r="O26" s="3"/>
      <c r="P26" s="16"/>
      <c r="Q26" s="3"/>
      <c r="R26" s="16"/>
    </row>
    <row r="27" spans="1:18" ht="408" customHeight="1" x14ac:dyDescent="0.55000000000000004">
      <c r="A27" s="69" t="str">
        <f>"D.SW"&amp;ROW(C24)-23</f>
        <v>D.SW1</v>
      </c>
      <c r="B27" s="69" t="s">
        <v>425</v>
      </c>
      <c r="C27" s="22" t="s">
        <v>260</v>
      </c>
      <c r="D27" s="23"/>
      <c r="E27" s="27" t="s">
        <v>110</v>
      </c>
      <c r="F27" s="27" t="s">
        <v>110</v>
      </c>
      <c r="G27" s="23"/>
      <c r="H27" s="27"/>
      <c r="I27" s="27"/>
      <c r="J27" s="27" t="s">
        <v>22</v>
      </c>
      <c r="K27" s="18" t="s">
        <v>23</v>
      </c>
      <c r="L27" s="19"/>
      <c r="M27" s="18" t="s">
        <v>24</v>
      </c>
      <c r="N27" s="18" t="s">
        <v>24</v>
      </c>
      <c r="O27" s="23"/>
      <c r="P27" s="36"/>
      <c r="Q27" s="23"/>
      <c r="R27" s="36" t="s">
        <v>261</v>
      </c>
    </row>
  </sheetData>
  <autoFilter ref="A2:R27" xr:uid="{00000000-0009-0000-0000-000002000000}"/>
  <mergeCells count="12">
    <mergeCell ref="R1:R2"/>
    <mergeCell ref="A26:C26"/>
    <mergeCell ref="H4:N4"/>
    <mergeCell ref="H7:N7"/>
    <mergeCell ref="A17:C17"/>
    <mergeCell ref="A21:C21"/>
    <mergeCell ref="A24:C24"/>
    <mergeCell ref="A3:C3"/>
    <mergeCell ref="A1:C1"/>
    <mergeCell ref="E1:F1"/>
    <mergeCell ref="P1:P2"/>
    <mergeCell ref="H1:O1"/>
  </mergeCells>
  <hyperlinks>
    <hyperlink ref="P25" r:id="rId1" display="ECSS-Q-ST-10, Annex A" xr:uid="{AAE2E7DD-DD10-447A-A856-33CDBA25AEEC}"/>
    <hyperlink ref="P4" r:id="rId2" xr:uid="{BF2064E7-62BE-4CD0-B4CC-53D4EEFB89A4}"/>
    <hyperlink ref="P5" r:id="rId3" xr:uid="{8B8D264D-29D0-4964-BA3E-1D1F740C021C}"/>
    <hyperlink ref="P7" r:id="rId4" xr:uid="{80D4BF98-3F8B-4CAE-86BD-46D0642E47EF}"/>
    <hyperlink ref="P8" r:id="rId5" xr:uid="{877E1CFA-274B-4ECC-A105-9F360B19A732}"/>
    <hyperlink ref="P9" r:id="rId6" xr:uid="{371C57E1-DEDE-4317-8592-68C6A681FBA7}"/>
    <hyperlink ref="P13" r:id="rId7" xr:uid="{204CA158-511E-4F52-B881-F3C0113C902F}"/>
    <hyperlink ref="P16" r:id="rId8" xr:uid="{E8A147DD-C073-4AD4-9CFD-E94EC1380FD8}"/>
    <hyperlink ref="P18" r:id="rId9" xr:uid="{4E767745-82D0-4784-97C6-5B1D93DE7801}"/>
    <hyperlink ref="P19" r:id="rId10" xr:uid="{55E87D93-5761-48F5-B2F7-A8377F385294}"/>
    <hyperlink ref="P22" r:id="rId11" xr:uid="{79DE7CE5-707A-463A-95BF-8A95EF0C1B76}"/>
    <hyperlink ref="P23" r:id="rId12" xr:uid="{9BB28313-9141-43D4-9809-7F9F9B5DFF61}"/>
  </hyperlinks>
  <pageMargins left="0.7" right="0.7" top="0.75" bottom="0.75" header="0.3" footer="0.3"/>
  <pageSetup paperSize="9" orientation="portrait"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Z100"/>
  <sheetViews>
    <sheetView zoomScale="55" zoomScaleNormal="55" workbookViewId="0">
      <pane ySplit="2" topLeftCell="A3" activePane="bottomLeft" state="frozen"/>
      <selection activeCell="A2" sqref="A2"/>
      <selection pane="bottomLeft" activeCell="AA79" sqref="AA79"/>
    </sheetView>
  </sheetViews>
  <sheetFormatPr defaultColWidth="8.83984375" defaultRowHeight="14.4" x14ac:dyDescent="0.55000000000000004"/>
  <cols>
    <col min="1" max="1" width="11.83984375" customWidth="1"/>
    <col min="2" max="2" width="50" customWidth="1"/>
    <col min="3" max="3" width="8.26171875" bestFit="1" customWidth="1"/>
    <col min="4" max="4" width="1.41796875" customWidth="1"/>
    <col min="5" max="5" width="18.15625" customWidth="1"/>
    <col min="6" max="6" width="18.578125" customWidth="1"/>
    <col min="7" max="7" width="1.41796875" customWidth="1"/>
    <col min="8" max="8" width="10" bestFit="1" customWidth="1"/>
    <col min="9" max="9" width="7.83984375" bestFit="1" customWidth="1"/>
    <col min="10" max="11" width="9.83984375" bestFit="1" customWidth="1"/>
    <col min="12" max="13" width="9.578125" bestFit="1" customWidth="1"/>
    <col min="14" max="14" width="11.26171875" bestFit="1" customWidth="1"/>
    <col min="15" max="15" width="9.83984375" bestFit="1" customWidth="1"/>
    <col min="16" max="16" width="10.26171875" bestFit="1" customWidth="1"/>
    <col min="17" max="19" width="9.83984375" bestFit="1" customWidth="1"/>
    <col min="20" max="20" width="9.578125" bestFit="1" customWidth="1"/>
    <col min="21" max="21" width="9.83984375" bestFit="1" customWidth="1"/>
    <col min="22" max="22" width="7.83984375" bestFit="1" customWidth="1"/>
    <col min="23" max="23" width="1.41796875" customWidth="1"/>
    <col min="24" max="24" width="33" customWidth="1"/>
    <col min="25" max="25" width="1.41796875" customWidth="1"/>
    <col min="26" max="26" width="73.578125" customWidth="1"/>
    <col min="27" max="27" width="103.41796875" customWidth="1"/>
  </cols>
  <sheetData>
    <row r="1" spans="1:26" ht="168" customHeight="1" x14ac:dyDescent="0.55000000000000004">
      <c r="A1" s="131" t="s">
        <v>0</v>
      </c>
      <c r="B1" s="131"/>
      <c r="C1" s="132"/>
      <c r="D1" s="48"/>
      <c r="E1" s="115" t="s">
        <v>1</v>
      </c>
      <c r="F1" s="115"/>
      <c r="G1" s="48"/>
      <c r="H1" s="140" t="s">
        <v>2</v>
      </c>
      <c r="I1" s="115"/>
      <c r="J1" s="141"/>
      <c r="K1" s="141"/>
      <c r="L1" s="141"/>
      <c r="M1" s="141"/>
      <c r="N1" s="141"/>
      <c r="O1" s="141"/>
      <c r="P1" s="141"/>
      <c r="Q1" s="141"/>
      <c r="R1" s="141"/>
      <c r="S1" s="141"/>
      <c r="T1" s="141"/>
      <c r="U1" s="141"/>
      <c r="V1" s="142"/>
      <c r="W1" s="48"/>
      <c r="X1" s="131" t="s">
        <v>3</v>
      </c>
      <c r="Y1" s="48"/>
      <c r="Z1" s="118" t="s">
        <v>4</v>
      </c>
    </row>
    <row r="2" spans="1:26" ht="102" customHeight="1" x14ac:dyDescent="0.55000000000000004">
      <c r="A2" s="54" t="s">
        <v>5</v>
      </c>
      <c r="B2" s="55" t="s">
        <v>6</v>
      </c>
      <c r="C2" s="56" t="s">
        <v>7</v>
      </c>
      <c r="D2" s="50"/>
      <c r="E2" s="49" t="s">
        <v>8</v>
      </c>
      <c r="F2" s="49" t="s">
        <v>9</v>
      </c>
      <c r="G2" s="50"/>
      <c r="H2" s="58" t="s">
        <v>262</v>
      </c>
      <c r="I2" s="55" t="s">
        <v>10</v>
      </c>
      <c r="J2" s="58" t="s">
        <v>11</v>
      </c>
      <c r="K2" s="58" t="s">
        <v>12</v>
      </c>
      <c r="L2" s="58" t="s">
        <v>13</v>
      </c>
      <c r="M2" s="58" t="s">
        <v>263</v>
      </c>
      <c r="N2" s="58" t="s">
        <v>264</v>
      </c>
      <c r="O2" s="58" t="s">
        <v>265</v>
      </c>
      <c r="P2" s="58" t="s">
        <v>266</v>
      </c>
      <c r="Q2" s="58" t="s">
        <v>267</v>
      </c>
      <c r="R2" s="58" t="s">
        <v>268</v>
      </c>
      <c r="S2" s="58" t="s">
        <v>269</v>
      </c>
      <c r="T2" s="58" t="s">
        <v>270</v>
      </c>
      <c r="U2" s="53" t="s">
        <v>16</v>
      </c>
      <c r="V2" s="53" t="s">
        <v>17</v>
      </c>
      <c r="W2" s="50"/>
      <c r="X2" s="133"/>
      <c r="Y2" s="50"/>
      <c r="Z2" s="118"/>
    </row>
    <row r="3" spans="1:26" x14ac:dyDescent="0.55000000000000004">
      <c r="A3" s="119" t="s">
        <v>18</v>
      </c>
      <c r="B3" s="119"/>
      <c r="C3" s="120"/>
      <c r="D3" s="1"/>
      <c r="E3" s="2"/>
      <c r="F3" s="2"/>
      <c r="G3" s="3"/>
      <c r="H3" s="2"/>
      <c r="I3" s="2"/>
      <c r="J3" s="2"/>
      <c r="K3" s="2"/>
      <c r="L3" s="2"/>
      <c r="M3" s="2"/>
      <c r="N3" s="2"/>
      <c r="O3" s="2"/>
      <c r="P3" s="2"/>
      <c r="Q3" s="2"/>
      <c r="R3" s="2"/>
      <c r="S3" s="2"/>
      <c r="T3" s="2"/>
      <c r="U3" s="2"/>
      <c r="V3" s="2"/>
      <c r="W3" s="3"/>
      <c r="X3" s="2"/>
      <c r="Y3" s="3"/>
      <c r="Z3" s="4"/>
    </row>
    <row r="4" spans="1:26" x14ac:dyDescent="0.55000000000000004">
      <c r="A4" s="5" t="str">
        <f>"S.MG"&amp;ROW(C4)-3</f>
        <v>S.MG1</v>
      </c>
      <c r="B4" s="5" t="s">
        <v>19</v>
      </c>
      <c r="C4" s="6" t="s">
        <v>20</v>
      </c>
      <c r="D4" s="7"/>
      <c r="E4" s="8" t="s">
        <v>21</v>
      </c>
      <c r="F4" s="8" t="s">
        <v>21</v>
      </c>
      <c r="G4" s="7"/>
      <c r="H4" s="8" t="s">
        <v>22</v>
      </c>
      <c r="I4" s="8" t="s">
        <v>23</v>
      </c>
      <c r="J4" s="8" t="s">
        <v>23</v>
      </c>
      <c r="K4" s="44"/>
      <c r="L4" s="44"/>
      <c r="M4" s="44"/>
      <c r="N4" s="8" t="s">
        <v>23</v>
      </c>
      <c r="O4" s="44"/>
      <c r="P4" s="9"/>
      <c r="Q4" s="44"/>
      <c r="R4" s="44"/>
      <c r="S4" s="44"/>
      <c r="T4" s="44" t="s">
        <v>23</v>
      </c>
      <c r="U4" s="44" t="s">
        <v>24</v>
      </c>
      <c r="V4" s="44" t="s">
        <v>24</v>
      </c>
      <c r="W4" s="7"/>
      <c r="X4" s="10" t="s">
        <v>25</v>
      </c>
      <c r="Y4" s="7"/>
      <c r="Z4" s="8"/>
    </row>
    <row r="5" spans="1:26" ht="28.5" customHeight="1" x14ac:dyDescent="0.55000000000000004">
      <c r="A5" s="5" t="str">
        <f>"S.MG"&amp;ROW(C5)-3</f>
        <v>S.MG2</v>
      </c>
      <c r="B5" s="11" t="s">
        <v>26</v>
      </c>
      <c r="C5" s="12" t="s">
        <v>10</v>
      </c>
      <c r="D5" s="7"/>
      <c r="E5" s="8" t="s">
        <v>21</v>
      </c>
      <c r="F5" s="8" t="s">
        <v>21</v>
      </c>
      <c r="G5" s="7"/>
      <c r="H5" s="128" t="s">
        <v>271</v>
      </c>
      <c r="I5" s="113"/>
      <c r="J5" s="113"/>
      <c r="K5" s="113"/>
      <c r="L5" s="113"/>
      <c r="M5" s="113"/>
      <c r="N5" s="113"/>
      <c r="O5" s="113"/>
      <c r="P5" s="113"/>
      <c r="Q5" s="113"/>
      <c r="R5" s="113"/>
      <c r="S5" s="113"/>
      <c r="T5" s="113"/>
      <c r="U5" s="113"/>
      <c r="V5" s="129"/>
      <c r="W5" s="7"/>
      <c r="X5" s="13" t="s">
        <v>28</v>
      </c>
      <c r="Y5" s="7"/>
      <c r="Z5" s="24"/>
    </row>
    <row r="6" spans="1:26" ht="28.8" x14ac:dyDescent="0.55000000000000004">
      <c r="A6" s="31" t="str">
        <f>"S.MG"&amp;ROW(C6)-3</f>
        <v>S.MG3</v>
      </c>
      <c r="B6" s="24" t="s">
        <v>29</v>
      </c>
      <c r="C6" s="22" t="s">
        <v>30</v>
      </c>
      <c r="D6" s="7"/>
      <c r="E6" s="8" t="s">
        <v>21</v>
      </c>
      <c r="F6" s="8" t="s">
        <v>21</v>
      </c>
      <c r="G6" s="7"/>
      <c r="H6" s="8" t="s">
        <v>22</v>
      </c>
      <c r="I6" s="8" t="s">
        <v>23</v>
      </c>
      <c r="J6" s="8" t="s">
        <v>23</v>
      </c>
      <c r="K6" s="8" t="s">
        <v>23</v>
      </c>
      <c r="L6" s="8" t="s">
        <v>23</v>
      </c>
      <c r="M6" s="8" t="s">
        <v>23</v>
      </c>
      <c r="N6" s="8" t="s">
        <v>23</v>
      </c>
      <c r="O6" s="8" t="s">
        <v>23</v>
      </c>
      <c r="P6" s="8" t="s">
        <v>23</v>
      </c>
      <c r="Q6" s="8" t="s">
        <v>23</v>
      </c>
      <c r="R6" s="8" t="s">
        <v>23</v>
      </c>
      <c r="S6" s="8" t="s">
        <v>23</v>
      </c>
      <c r="T6" s="8" t="s">
        <v>23</v>
      </c>
      <c r="U6" s="8" t="s">
        <v>23</v>
      </c>
      <c r="V6" s="8" t="s">
        <v>23</v>
      </c>
      <c r="W6" s="7"/>
      <c r="X6" s="34" t="s">
        <v>31</v>
      </c>
      <c r="Y6" s="7"/>
      <c r="Z6" s="35"/>
    </row>
    <row r="7" spans="1:26" x14ac:dyDescent="0.55000000000000004">
      <c r="A7" s="31" t="str">
        <f>"S.MG"&amp;ROW(C7)-3</f>
        <v>S.MG4</v>
      </c>
      <c r="B7" s="24" t="s">
        <v>32</v>
      </c>
      <c r="C7" s="22" t="s">
        <v>33</v>
      </c>
      <c r="D7" s="7"/>
      <c r="E7" s="8" t="s">
        <v>21</v>
      </c>
      <c r="F7" s="8" t="s">
        <v>21</v>
      </c>
      <c r="G7" s="7"/>
      <c r="H7" s="8" t="s">
        <v>22</v>
      </c>
      <c r="I7" s="8" t="s">
        <v>23</v>
      </c>
      <c r="J7" s="8" t="s">
        <v>23</v>
      </c>
      <c r="K7" s="8" t="s">
        <v>23</v>
      </c>
      <c r="L7" s="8" t="s">
        <v>23</v>
      </c>
      <c r="M7" s="8" t="s">
        <v>23</v>
      </c>
      <c r="N7" s="8" t="s">
        <v>23</v>
      </c>
      <c r="O7" s="8" t="s">
        <v>23</v>
      </c>
      <c r="P7" s="8" t="s">
        <v>23</v>
      </c>
      <c r="Q7" s="8" t="s">
        <v>23</v>
      </c>
      <c r="R7" s="8" t="s">
        <v>23</v>
      </c>
      <c r="S7" s="8" t="s">
        <v>23</v>
      </c>
      <c r="T7" s="8" t="s">
        <v>23</v>
      </c>
      <c r="U7" s="8" t="s">
        <v>23</v>
      </c>
      <c r="V7" s="8" t="s">
        <v>23</v>
      </c>
      <c r="W7" s="8" t="s">
        <v>23</v>
      </c>
      <c r="X7" s="15" t="s">
        <v>34</v>
      </c>
      <c r="Y7" s="7"/>
      <c r="Z7" s="24" t="s">
        <v>35</v>
      </c>
    </row>
    <row r="8" spans="1:26" ht="28.8" x14ac:dyDescent="0.55000000000000004">
      <c r="A8" s="31" t="str">
        <f t="shared" ref="A8:A16" si="0">"S.MG"&amp;ROW(C8)-3</f>
        <v>S.MG5</v>
      </c>
      <c r="B8" s="24" t="s">
        <v>36</v>
      </c>
      <c r="C8" s="22" t="s">
        <v>37</v>
      </c>
      <c r="D8" s="7"/>
      <c r="E8" s="8" t="s">
        <v>21</v>
      </c>
      <c r="F8" s="8" t="s">
        <v>21</v>
      </c>
      <c r="G8" s="7"/>
      <c r="H8" s="128" t="s">
        <v>38</v>
      </c>
      <c r="I8" s="113"/>
      <c r="J8" s="113"/>
      <c r="K8" s="113"/>
      <c r="L8" s="113"/>
      <c r="M8" s="113"/>
      <c r="N8" s="113"/>
      <c r="O8" s="113"/>
      <c r="P8" s="113"/>
      <c r="Q8" s="113"/>
      <c r="R8" s="113"/>
      <c r="S8" s="113"/>
      <c r="T8" s="113"/>
      <c r="U8" s="113"/>
      <c r="V8" s="129"/>
      <c r="W8" s="7"/>
      <c r="X8" s="34" t="s">
        <v>31</v>
      </c>
      <c r="Y8" s="7"/>
      <c r="Z8" s="24" t="s">
        <v>272</v>
      </c>
    </row>
    <row r="9" spans="1:26" ht="129.6" x14ac:dyDescent="0.55000000000000004">
      <c r="A9" s="31" t="str">
        <f t="shared" si="0"/>
        <v>S.MG6</v>
      </c>
      <c r="B9" s="24" t="s">
        <v>40</v>
      </c>
      <c r="C9" s="22" t="s">
        <v>41</v>
      </c>
      <c r="D9" s="7"/>
      <c r="E9" s="8" t="s">
        <v>21</v>
      </c>
      <c r="F9" s="8" t="s">
        <v>21</v>
      </c>
      <c r="G9" s="7"/>
      <c r="H9" s="8" t="s">
        <v>22</v>
      </c>
      <c r="I9" s="8" t="s">
        <v>22</v>
      </c>
      <c r="J9" s="8" t="s">
        <v>22</v>
      </c>
      <c r="K9" s="8" t="s">
        <v>22</v>
      </c>
      <c r="L9" s="8" t="s">
        <v>22</v>
      </c>
      <c r="M9" s="8" t="s">
        <v>22</v>
      </c>
      <c r="N9" s="8" t="s">
        <v>22</v>
      </c>
      <c r="O9" s="8" t="s">
        <v>22</v>
      </c>
      <c r="P9" s="8" t="s">
        <v>22</v>
      </c>
      <c r="Q9" s="8" t="s">
        <v>22</v>
      </c>
      <c r="R9" s="8" t="s">
        <v>22</v>
      </c>
      <c r="S9" s="8" t="s">
        <v>22</v>
      </c>
      <c r="T9" s="8" t="s">
        <v>22</v>
      </c>
      <c r="U9" s="8" t="s">
        <v>22</v>
      </c>
      <c r="V9" s="8" t="s">
        <v>22</v>
      </c>
      <c r="W9" s="7"/>
      <c r="X9" s="34" t="s">
        <v>31</v>
      </c>
      <c r="Y9" s="7"/>
      <c r="Z9" s="36" t="s">
        <v>42</v>
      </c>
    </row>
    <row r="10" spans="1:26" ht="86.4" x14ac:dyDescent="0.55000000000000004">
      <c r="A10" s="31" t="str">
        <f t="shared" si="0"/>
        <v>S.MG7</v>
      </c>
      <c r="B10" s="24" t="s">
        <v>43</v>
      </c>
      <c r="C10" s="22" t="s">
        <v>44</v>
      </c>
      <c r="D10" s="7"/>
      <c r="E10" s="8" t="s">
        <v>21</v>
      </c>
      <c r="F10" s="8" t="s">
        <v>21</v>
      </c>
      <c r="G10" s="7"/>
      <c r="H10" s="128" t="s">
        <v>45</v>
      </c>
      <c r="I10" s="113"/>
      <c r="J10" s="113"/>
      <c r="K10" s="113"/>
      <c r="L10" s="113"/>
      <c r="M10" s="113"/>
      <c r="N10" s="113"/>
      <c r="O10" s="113"/>
      <c r="P10" s="113"/>
      <c r="Q10" s="113"/>
      <c r="R10" s="113"/>
      <c r="S10" s="113"/>
      <c r="T10" s="113"/>
      <c r="U10" s="113"/>
      <c r="V10" s="129"/>
      <c r="W10" s="7"/>
      <c r="X10" s="34" t="s">
        <v>31</v>
      </c>
      <c r="Y10" s="7"/>
      <c r="Z10" s="36" t="s">
        <v>46</v>
      </c>
    </row>
    <row r="11" spans="1:26" ht="57.6" x14ac:dyDescent="0.55000000000000004">
      <c r="A11" s="31" t="str">
        <f t="shared" si="0"/>
        <v>S.MG8</v>
      </c>
      <c r="B11" s="24" t="s">
        <v>47</v>
      </c>
      <c r="C11" s="22" t="s">
        <v>48</v>
      </c>
      <c r="D11" s="7"/>
      <c r="E11" s="8" t="s">
        <v>21</v>
      </c>
      <c r="F11" s="46" t="s">
        <v>49</v>
      </c>
      <c r="G11" s="7"/>
      <c r="H11" s="8"/>
      <c r="I11" s="8"/>
      <c r="J11" s="8"/>
      <c r="K11" s="8"/>
      <c r="L11" s="18"/>
      <c r="M11" s="8"/>
      <c r="N11" s="8"/>
      <c r="O11" s="8"/>
      <c r="P11" s="18"/>
      <c r="Q11" s="8"/>
      <c r="R11" s="8"/>
      <c r="S11" s="8"/>
      <c r="T11" s="8"/>
      <c r="U11" s="8" t="s">
        <v>22</v>
      </c>
      <c r="V11" s="8"/>
      <c r="W11" s="7"/>
      <c r="X11" s="15"/>
      <c r="Y11" s="7"/>
      <c r="Z11" s="24" t="s">
        <v>50</v>
      </c>
    </row>
    <row r="12" spans="1:26" ht="43.2" x14ac:dyDescent="0.55000000000000004">
      <c r="A12" s="31" t="str">
        <f t="shared" si="0"/>
        <v>S.MG9</v>
      </c>
      <c r="B12" s="24" t="s">
        <v>51</v>
      </c>
      <c r="C12" s="22" t="s">
        <v>52</v>
      </c>
      <c r="D12" s="7"/>
      <c r="E12" s="8" t="s">
        <v>21</v>
      </c>
      <c r="F12" s="8" t="s">
        <v>21</v>
      </c>
      <c r="G12" s="7"/>
      <c r="H12" s="8"/>
      <c r="I12" s="8"/>
      <c r="J12" s="8"/>
      <c r="K12" s="8"/>
      <c r="L12" s="18"/>
      <c r="M12" s="8"/>
      <c r="N12" s="8"/>
      <c r="O12" s="8"/>
      <c r="P12" s="18"/>
      <c r="Q12" s="8"/>
      <c r="R12" s="8"/>
      <c r="S12" s="8"/>
      <c r="T12" s="8"/>
      <c r="U12" s="8" t="s">
        <v>22</v>
      </c>
      <c r="V12" s="8" t="s">
        <v>22</v>
      </c>
      <c r="W12" s="7"/>
      <c r="X12" s="15"/>
      <c r="Y12" s="7"/>
      <c r="Z12" s="24" t="s">
        <v>53</v>
      </c>
    </row>
    <row r="13" spans="1:26" ht="28.8" x14ac:dyDescent="0.55000000000000004">
      <c r="A13" s="31" t="str">
        <f>"S.MG"&amp;ROW(C13)-3</f>
        <v>S.MG10</v>
      </c>
      <c r="B13" s="24" t="s">
        <v>54</v>
      </c>
      <c r="C13" s="22" t="s">
        <v>55</v>
      </c>
      <c r="D13" s="7"/>
      <c r="E13" s="8" t="s">
        <v>21</v>
      </c>
      <c r="F13" s="46" t="s">
        <v>49</v>
      </c>
      <c r="G13" s="7"/>
      <c r="H13" s="8"/>
      <c r="I13" s="8"/>
      <c r="J13" s="8"/>
      <c r="K13" s="8"/>
      <c r="L13" s="18"/>
      <c r="M13" s="8"/>
      <c r="N13" s="8"/>
      <c r="O13" s="8"/>
      <c r="P13" s="18"/>
      <c r="Q13" s="8"/>
      <c r="R13" s="8"/>
      <c r="S13" s="8"/>
      <c r="T13" s="8"/>
      <c r="U13" s="8" t="s">
        <v>22</v>
      </c>
      <c r="V13" s="8"/>
      <c r="W13" s="7"/>
      <c r="X13" s="34" t="s">
        <v>31</v>
      </c>
      <c r="Y13" s="7"/>
      <c r="Z13" s="35"/>
    </row>
    <row r="14" spans="1:26" ht="72" x14ac:dyDescent="0.55000000000000004">
      <c r="A14" s="31" t="str">
        <f t="shared" si="0"/>
        <v>S.MG11</v>
      </c>
      <c r="B14" s="24" t="s">
        <v>56</v>
      </c>
      <c r="C14" s="22" t="s">
        <v>57</v>
      </c>
      <c r="D14" s="7"/>
      <c r="E14" s="8" t="s">
        <v>21</v>
      </c>
      <c r="F14" s="8" t="s">
        <v>21</v>
      </c>
      <c r="G14" s="7"/>
      <c r="H14" s="8"/>
      <c r="I14" s="8"/>
      <c r="J14" s="8"/>
      <c r="K14" s="8"/>
      <c r="L14" s="18"/>
      <c r="M14" s="8"/>
      <c r="N14" s="8"/>
      <c r="O14" s="8"/>
      <c r="P14" s="18"/>
      <c r="Q14" s="8"/>
      <c r="R14" s="8"/>
      <c r="S14" s="8"/>
      <c r="T14" s="8"/>
      <c r="U14" s="8" t="s">
        <v>22</v>
      </c>
      <c r="V14" s="8" t="s">
        <v>22</v>
      </c>
      <c r="W14" s="7"/>
      <c r="X14" s="14" t="s">
        <v>58</v>
      </c>
      <c r="Y14" s="7"/>
      <c r="Z14" s="24" t="s">
        <v>59</v>
      </c>
    </row>
    <row r="15" spans="1:26" ht="115.2" x14ac:dyDescent="0.55000000000000004">
      <c r="A15" s="31" t="str">
        <f>"S.MG"&amp;ROW(C15)-3</f>
        <v>S.MG12</v>
      </c>
      <c r="B15" s="24" t="s">
        <v>60</v>
      </c>
      <c r="C15" s="22" t="s">
        <v>61</v>
      </c>
      <c r="D15" s="7"/>
      <c r="E15" s="46" t="s">
        <v>49</v>
      </c>
      <c r="F15" s="8" t="s">
        <v>21</v>
      </c>
      <c r="G15" s="7"/>
      <c r="H15" s="8"/>
      <c r="I15" s="8"/>
      <c r="J15" s="8"/>
      <c r="K15" s="8"/>
      <c r="L15" s="18"/>
      <c r="M15" s="8"/>
      <c r="N15" s="8"/>
      <c r="O15" s="8"/>
      <c r="P15" s="18"/>
      <c r="Q15" s="8"/>
      <c r="R15" s="8"/>
      <c r="S15" s="8"/>
      <c r="T15" s="8"/>
      <c r="U15" s="8"/>
      <c r="V15" s="8" t="s">
        <v>22</v>
      </c>
      <c r="W15" s="7"/>
      <c r="X15" s="15"/>
      <c r="Y15" s="7"/>
      <c r="Z15" s="24" t="s">
        <v>62</v>
      </c>
    </row>
    <row r="16" spans="1:26" ht="28.8" x14ac:dyDescent="0.55000000000000004">
      <c r="A16" s="31" t="str">
        <f t="shared" si="0"/>
        <v>S.MG13</v>
      </c>
      <c r="B16" s="24" t="s">
        <v>63</v>
      </c>
      <c r="C16" s="22" t="s">
        <v>64</v>
      </c>
      <c r="D16" s="7"/>
      <c r="E16" s="8" t="s">
        <v>21</v>
      </c>
      <c r="F16" s="8" t="s">
        <v>21</v>
      </c>
      <c r="G16" s="7"/>
      <c r="H16" s="8"/>
      <c r="I16" s="8"/>
      <c r="J16" s="8"/>
      <c r="K16" s="8"/>
      <c r="L16" s="18"/>
      <c r="M16" s="8"/>
      <c r="N16" s="8"/>
      <c r="O16" s="8"/>
      <c r="P16" s="18"/>
      <c r="Q16" s="8"/>
      <c r="R16" s="8"/>
      <c r="S16" s="8"/>
      <c r="T16" s="8"/>
      <c r="U16" s="8" t="s">
        <v>22</v>
      </c>
      <c r="V16" s="8" t="s">
        <v>22</v>
      </c>
      <c r="W16" s="7"/>
      <c r="X16" s="15"/>
      <c r="Y16" s="7"/>
      <c r="Z16" s="36" t="s">
        <v>65</v>
      </c>
    </row>
    <row r="17" spans="1:26" ht="144" x14ac:dyDescent="0.55000000000000004">
      <c r="A17" s="31" t="str">
        <f>"S.MG"&amp;ROW(C17)-3</f>
        <v>S.MG14</v>
      </c>
      <c r="B17" s="24" t="s">
        <v>66</v>
      </c>
      <c r="C17" s="22" t="s">
        <v>67</v>
      </c>
      <c r="D17" s="7"/>
      <c r="E17" s="8" t="s">
        <v>21</v>
      </c>
      <c r="F17" s="8" t="s">
        <v>21</v>
      </c>
      <c r="G17" s="7"/>
      <c r="H17" s="8"/>
      <c r="I17" s="8"/>
      <c r="J17" s="8"/>
      <c r="K17" s="8"/>
      <c r="L17" s="18"/>
      <c r="M17" s="8"/>
      <c r="N17" s="8"/>
      <c r="O17" s="8"/>
      <c r="P17" s="18"/>
      <c r="Q17" s="8"/>
      <c r="R17" s="8"/>
      <c r="S17" s="8"/>
      <c r="T17" s="8"/>
      <c r="U17" s="8" t="s">
        <v>22</v>
      </c>
      <c r="V17" s="8" t="s">
        <v>22</v>
      </c>
      <c r="W17" s="7"/>
      <c r="X17" s="34" t="s">
        <v>31</v>
      </c>
      <c r="Y17" s="7"/>
      <c r="Z17" s="36" t="s">
        <v>68</v>
      </c>
    </row>
    <row r="18" spans="1:26" x14ac:dyDescent="0.55000000000000004">
      <c r="A18" s="123" t="s">
        <v>69</v>
      </c>
      <c r="B18" s="123"/>
      <c r="C18" s="124"/>
      <c r="D18" s="1"/>
      <c r="E18" s="17"/>
      <c r="F18" s="17"/>
      <c r="G18" s="3"/>
      <c r="H18" s="16"/>
      <c r="I18" s="17"/>
      <c r="J18" s="17"/>
      <c r="K18" s="17"/>
      <c r="L18" s="17"/>
      <c r="M18" s="17"/>
      <c r="N18" s="17"/>
      <c r="O18" s="17"/>
      <c r="P18" s="28"/>
      <c r="Q18" s="17"/>
      <c r="R18" s="17"/>
      <c r="S18" s="17"/>
      <c r="T18" s="17"/>
      <c r="U18" s="17"/>
      <c r="V18" s="17"/>
      <c r="W18" s="3"/>
      <c r="X18" s="16"/>
      <c r="Y18" s="3"/>
      <c r="Z18" s="16"/>
    </row>
    <row r="19" spans="1:26" ht="28.8" x14ac:dyDescent="0.55000000000000004">
      <c r="A19" s="31" t="str">
        <f>"S.EN"&amp;ROW(C19)-18</f>
        <v>S.EN1</v>
      </c>
      <c r="B19" s="18" t="s">
        <v>70</v>
      </c>
      <c r="C19" s="19" t="s">
        <v>71</v>
      </c>
      <c r="D19" s="7"/>
      <c r="E19" s="8" t="s">
        <v>21</v>
      </c>
      <c r="F19" s="8" t="s">
        <v>21</v>
      </c>
      <c r="G19" s="7"/>
      <c r="H19" s="8" t="s">
        <v>22</v>
      </c>
      <c r="I19" s="8" t="s">
        <v>23</v>
      </c>
      <c r="J19" s="8" t="s">
        <v>23</v>
      </c>
      <c r="K19" s="8"/>
      <c r="L19" s="18"/>
      <c r="M19" s="18"/>
      <c r="N19" s="8"/>
      <c r="O19" s="8"/>
      <c r="P19" s="18"/>
      <c r="Q19" s="8"/>
      <c r="R19" s="8"/>
      <c r="S19" s="18"/>
      <c r="T19" s="18"/>
      <c r="U19" s="18" t="s">
        <v>24</v>
      </c>
      <c r="V19" s="18" t="s">
        <v>24</v>
      </c>
      <c r="W19" s="7"/>
      <c r="X19" s="13" t="s">
        <v>31</v>
      </c>
      <c r="Y19" s="7"/>
      <c r="Z19" s="8" t="s">
        <v>72</v>
      </c>
    </row>
    <row r="20" spans="1:26" ht="28.8" x14ac:dyDescent="0.55000000000000004">
      <c r="A20" s="31" t="str">
        <f>"S.EN"&amp;ROW(C20)-18</f>
        <v>S.EN2</v>
      </c>
      <c r="B20" s="37" t="s">
        <v>273</v>
      </c>
      <c r="C20" s="43" t="s">
        <v>274</v>
      </c>
      <c r="D20" s="7"/>
      <c r="E20" s="8" t="s">
        <v>21</v>
      </c>
      <c r="F20" s="8" t="s">
        <v>21</v>
      </c>
      <c r="G20" s="7"/>
      <c r="H20" s="8" t="s">
        <v>22</v>
      </c>
      <c r="I20" s="8" t="s">
        <v>23</v>
      </c>
      <c r="J20" s="8" t="s">
        <v>23</v>
      </c>
      <c r="K20" s="8" t="s">
        <v>23</v>
      </c>
      <c r="L20" s="18" t="s">
        <v>23</v>
      </c>
      <c r="M20" s="18"/>
      <c r="N20" s="8" t="s">
        <v>23</v>
      </c>
      <c r="O20" s="8" t="s">
        <v>23</v>
      </c>
      <c r="P20" s="18"/>
      <c r="Q20" s="8" t="s">
        <v>23</v>
      </c>
      <c r="R20" s="8" t="s">
        <v>23</v>
      </c>
      <c r="S20" s="18"/>
      <c r="T20" s="18"/>
      <c r="U20" s="18" t="s">
        <v>24</v>
      </c>
      <c r="V20" s="18" t="s">
        <v>24</v>
      </c>
      <c r="W20" s="7"/>
      <c r="X20" s="10" t="s">
        <v>275</v>
      </c>
      <c r="Y20" s="7"/>
      <c r="Z20" s="20" t="s">
        <v>276</v>
      </c>
    </row>
    <row r="21" spans="1:26" x14ac:dyDescent="0.55000000000000004">
      <c r="A21" s="31" t="str">
        <f t="shared" ref="A21:A34" si="1">"S.EN"&amp;ROW(C21)-18</f>
        <v>S.EN3</v>
      </c>
      <c r="B21" s="31" t="s">
        <v>277</v>
      </c>
      <c r="C21" s="45" t="s">
        <v>278</v>
      </c>
      <c r="D21" s="7"/>
      <c r="E21" s="8" t="s">
        <v>21</v>
      </c>
      <c r="F21" s="8" t="s">
        <v>21</v>
      </c>
      <c r="G21" s="7"/>
      <c r="H21" s="8" t="s">
        <v>22</v>
      </c>
      <c r="I21" s="8" t="s">
        <v>23</v>
      </c>
      <c r="J21" s="8" t="s">
        <v>23</v>
      </c>
      <c r="K21" s="8" t="s">
        <v>23</v>
      </c>
      <c r="L21" s="18"/>
      <c r="M21" s="44"/>
      <c r="N21" s="8" t="s">
        <v>23</v>
      </c>
      <c r="O21" s="8" t="s">
        <v>23</v>
      </c>
      <c r="P21" s="18"/>
      <c r="Q21" s="44"/>
      <c r="R21" s="44"/>
      <c r="S21" s="44"/>
      <c r="T21" s="44"/>
      <c r="U21" s="18" t="s">
        <v>24</v>
      </c>
      <c r="V21" s="18" t="s">
        <v>24</v>
      </c>
      <c r="W21" s="7"/>
      <c r="X21" s="21" t="s">
        <v>279</v>
      </c>
      <c r="Y21" s="7"/>
      <c r="Z21" s="20" t="s">
        <v>280</v>
      </c>
    </row>
    <row r="22" spans="1:26" x14ac:dyDescent="0.55000000000000004">
      <c r="A22" s="31" t="str">
        <f t="shared" si="1"/>
        <v>S.EN4</v>
      </c>
      <c r="B22" s="24" t="s">
        <v>281</v>
      </c>
      <c r="C22" s="22" t="s">
        <v>282</v>
      </c>
      <c r="D22" s="7"/>
      <c r="E22" s="8" t="s">
        <v>21</v>
      </c>
      <c r="F22" s="8" t="s">
        <v>21</v>
      </c>
      <c r="G22" s="7"/>
      <c r="H22" s="8"/>
      <c r="I22" s="18" t="s">
        <v>22</v>
      </c>
      <c r="J22" s="8" t="s">
        <v>23</v>
      </c>
      <c r="K22" s="8" t="s">
        <v>23</v>
      </c>
      <c r="L22" s="18"/>
      <c r="M22" s="18"/>
      <c r="N22" s="8" t="s">
        <v>23</v>
      </c>
      <c r="O22" s="8" t="s">
        <v>23</v>
      </c>
      <c r="P22" s="18"/>
      <c r="Q22" s="8" t="s">
        <v>23</v>
      </c>
      <c r="R22" s="8" t="s">
        <v>23</v>
      </c>
      <c r="S22" s="8"/>
      <c r="T22" s="8"/>
      <c r="U22" s="18" t="s">
        <v>24</v>
      </c>
      <c r="V22" s="18" t="s">
        <v>24</v>
      </c>
      <c r="W22" s="7"/>
      <c r="X22" s="13" t="s">
        <v>283</v>
      </c>
      <c r="Y22" s="7"/>
      <c r="Z22" s="14" t="s">
        <v>284</v>
      </c>
    </row>
    <row r="23" spans="1:26" x14ac:dyDescent="0.55000000000000004">
      <c r="A23" s="31" t="str">
        <f t="shared" si="1"/>
        <v>S.EN5</v>
      </c>
      <c r="B23" s="24" t="s">
        <v>285</v>
      </c>
      <c r="C23" s="22" t="s">
        <v>286</v>
      </c>
      <c r="D23" s="7"/>
      <c r="E23" s="8" t="s">
        <v>21</v>
      </c>
      <c r="F23" s="8" t="s">
        <v>21</v>
      </c>
      <c r="G23" s="7"/>
      <c r="H23" s="34"/>
      <c r="I23" s="18"/>
      <c r="J23" s="8" t="s">
        <v>22</v>
      </c>
      <c r="K23" s="8" t="s">
        <v>23</v>
      </c>
      <c r="L23" s="18"/>
      <c r="M23" s="18"/>
      <c r="N23" s="8" t="s">
        <v>23</v>
      </c>
      <c r="O23" s="8" t="s">
        <v>23</v>
      </c>
      <c r="P23" s="18"/>
      <c r="Q23" s="8" t="s">
        <v>23</v>
      </c>
      <c r="R23" s="8" t="s">
        <v>23</v>
      </c>
      <c r="S23" s="18"/>
      <c r="T23" s="18"/>
      <c r="U23" s="18" t="s">
        <v>24</v>
      </c>
      <c r="V23" s="18" t="s">
        <v>24</v>
      </c>
      <c r="W23" s="7"/>
      <c r="X23" s="15" t="s">
        <v>34</v>
      </c>
      <c r="Y23" s="7"/>
      <c r="Z23" s="14" t="s">
        <v>284</v>
      </c>
    </row>
    <row r="24" spans="1:26" x14ac:dyDescent="0.55000000000000004">
      <c r="A24" s="31" t="str">
        <f t="shared" si="1"/>
        <v>S.EN6</v>
      </c>
      <c r="B24" s="24" t="s">
        <v>287</v>
      </c>
      <c r="C24" s="22" t="s">
        <v>288</v>
      </c>
      <c r="D24" s="7"/>
      <c r="E24" s="8" t="s">
        <v>21</v>
      </c>
      <c r="F24" s="8" t="s">
        <v>21</v>
      </c>
      <c r="G24" s="7"/>
      <c r="H24" s="34"/>
      <c r="I24" s="18"/>
      <c r="J24" s="8" t="s">
        <v>22</v>
      </c>
      <c r="K24" s="8" t="s">
        <v>23</v>
      </c>
      <c r="L24" s="18"/>
      <c r="M24" s="18"/>
      <c r="N24" s="8" t="s">
        <v>23</v>
      </c>
      <c r="O24" s="8" t="s">
        <v>23</v>
      </c>
      <c r="P24" s="18"/>
      <c r="Q24" s="8" t="s">
        <v>23</v>
      </c>
      <c r="R24" s="8" t="s">
        <v>23</v>
      </c>
      <c r="S24" s="18"/>
      <c r="T24" s="18"/>
      <c r="U24" s="18" t="s">
        <v>24</v>
      </c>
      <c r="V24" s="18" t="s">
        <v>24</v>
      </c>
      <c r="W24" s="7"/>
      <c r="X24" s="13" t="s">
        <v>283</v>
      </c>
      <c r="Y24" s="7"/>
      <c r="Z24" s="14" t="s">
        <v>284</v>
      </c>
    </row>
    <row r="25" spans="1:26" x14ac:dyDescent="0.55000000000000004">
      <c r="A25" s="31" t="str">
        <f t="shared" si="1"/>
        <v>S.EN7</v>
      </c>
      <c r="B25" s="24" t="s">
        <v>289</v>
      </c>
      <c r="C25" s="22" t="s">
        <v>290</v>
      </c>
      <c r="D25" s="23"/>
      <c r="E25" s="8" t="s">
        <v>21</v>
      </c>
      <c r="F25" s="8" t="s">
        <v>21</v>
      </c>
      <c r="G25" s="23"/>
      <c r="H25" s="8" t="s">
        <v>22</v>
      </c>
      <c r="I25" s="8" t="s">
        <v>23</v>
      </c>
      <c r="J25" s="8" t="s">
        <v>23</v>
      </c>
      <c r="K25" s="8" t="s">
        <v>23</v>
      </c>
      <c r="L25" s="18"/>
      <c r="M25" s="18"/>
      <c r="N25" s="8" t="s">
        <v>23</v>
      </c>
      <c r="O25" s="18"/>
      <c r="P25" s="18"/>
      <c r="Q25" s="18"/>
      <c r="R25" s="18"/>
      <c r="S25" s="18"/>
      <c r="T25" s="18"/>
      <c r="U25" s="18" t="s">
        <v>24</v>
      </c>
      <c r="V25" s="18" t="s">
        <v>24</v>
      </c>
      <c r="W25" s="23"/>
      <c r="X25" s="13" t="s">
        <v>291</v>
      </c>
      <c r="Y25" s="23"/>
      <c r="Z25" s="14" t="s">
        <v>205</v>
      </c>
    </row>
    <row r="26" spans="1:26" x14ac:dyDescent="0.55000000000000004">
      <c r="A26" s="31" t="str">
        <f t="shared" si="1"/>
        <v>S.EN8</v>
      </c>
      <c r="B26" s="24" t="s">
        <v>292</v>
      </c>
      <c r="C26" s="22" t="s">
        <v>293</v>
      </c>
      <c r="D26" s="7"/>
      <c r="E26" s="8" t="s">
        <v>21</v>
      </c>
      <c r="F26" s="8" t="s">
        <v>21</v>
      </c>
      <c r="G26" s="7"/>
      <c r="H26" s="8" t="s">
        <v>22</v>
      </c>
      <c r="I26" s="8" t="s">
        <v>23</v>
      </c>
      <c r="J26" s="8" t="s">
        <v>23</v>
      </c>
      <c r="K26" s="8" t="s">
        <v>23</v>
      </c>
      <c r="L26" s="18"/>
      <c r="M26" s="18"/>
      <c r="N26" s="8" t="s">
        <v>23</v>
      </c>
      <c r="O26" s="8" t="s">
        <v>23</v>
      </c>
      <c r="P26" s="18"/>
      <c r="Q26" s="18"/>
      <c r="R26" s="18"/>
      <c r="S26" s="18"/>
      <c r="T26" s="18"/>
      <c r="U26" s="18" t="s">
        <v>24</v>
      </c>
      <c r="V26" s="18" t="s">
        <v>24</v>
      </c>
      <c r="W26" s="7"/>
      <c r="X26" s="13" t="s">
        <v>294</v>
      </c>
      <c r="Y26" s="7"/>
      <c r="Z26" s="14"/>
    </row>
    <row r="27" spans="1:26" x14ac:dyDescent="0.55000000000000004">
      <c r="A27" s="31" t="str">
        <f t="shared" si="1"/>
        <v>S.EN9</v>
      </c>
      <c r="B27" s="24" t="s">
        <v>295</v>
      </c>
      <c r="C27" s="22" t="s">
        <v>296</v>
      </c>
      <c r="D27" s="7"/>
      <c r="E27" s="8" t="s">
        <v>21</v>
      </c>
      <c r="F27" s="8" t="s">
        <v>21</v>
      </c>
      <c r="G27" s="7"/>
      <c r="H27" s="8"/>
      <c r="I27" s="8" t="s">
        <v>22</v>
      </c>
      <c r="J27" s="8" t="s">
        <v>23</v>
      </c>
      <c r="K27" s="8" t="s">
        <v>23</v>
      </c>
      <c r="L27" s="18"/>
      <c r="M27" s="18"/>
      <c r="N27" s="8" t="s">
        <v>23</v>
      </c>
      <c r="O27" s="8" t="s">
        <v>23</v>
      </c>
      <c r="P27" s="18"/>
      <c r="Q27" s="18"/>
      <c r="R27" s="18"/>
      <c r="S27" s="18"/>
      <c r="T27" s="18"/>
      <c r="U27" s="18" t="s">
        <v>24</v>
      </c>
      <c r="V27" s="18" t="s">
        <v>24</v>
      </c>
      <c r="W27" s="7"/>
      <c r="X27" s="13" t="s">
        <v>297</v>
      </c>
      <c r="Y27" s="7"/>
      <c r="Z27" s="14"/>
    </row>
    <row r="28" spans="1:26" x14ac:dyDescent="0.55000000000000004">
      <c r="A28" s="31" t="str">
        <f t="shared" si="1"/>
        <v>S.EN10</v>
      </c>
      <c r="B28" s="24" t="s">
        <v>298</v>
      </c>
      <c r="C28" s="22" t="s">
        <v>299</v>
      </c>
      <c r="D28" s="23"/>
      <c r="E28" s="8" t="s">
        <v>21</v>
      </c>
      <c r="F28" s="8" t="s">
        <v>21</v>
      </c>
      <c r="G28" s="23"/>
      <c r="H28" s="34"/>
      <c r="I28" s="18"/>
      <c r="J28" s="8" t="s">
        <v>22</v>
      </c>
      <c r="K28" s="8" t="s">
        <v>23</v>
      </c>
      <c r="L28" s="18"/>
      <c r="M28" s="18"/>
      <c r="N28" s="8" t="s">
        <v>23</v>
      </c>
      <c r="O28" s="8" t="s">
        <v>23</v>
      </c>
      <c r="P28" s="18" t="s">
        <v>23</v>
      </c>
      <c r="Q28" s="8" t="s">
        <v>23</v>
      </c>
      <c r="R28" s="8" t="s">
        <v>23</v>
      </c>
      <c r="S28" s="18"/>
      <c r="T28" s="18"/>
      <c r="U28" s="18" t="s">
        <v>24</v>
      </c>
      <c r="V28" s="18" t="s">
        <v>24</v>
      </c>
      <c r="W28" s="23"/>
      <c r="X28" s="15" t="s">
        <v>34</v>
      </c>
      <c r="Y28" s="23"/>
      <c r="Z28" s="14" t="s">
        <v>300</v>
      </c>
    </row>
    <row r="29" spans="1:26" x14ac:dyDescent="0.55000000000000004">
      <c r="A29" s="31" t="str">
        <f t="shared" si="1"/>
        <v>S.EN11</v>
      </c>
      <c r="B29" s="24" t="s">
        <v>301</v>
      </c>
      <c r="C29" s="22" t="s">
        <v>302</v>
      </c>
      <c r="D29" s="23"/>
      <c r="E29" s="8" t="s">
        <v>21</v>
      </c>
      <c r="F29" s="8" t="s">
        <v>21</v>
      </c>
      <c r="G29" s="23"/>
      <c r="H29" s="34"/>
      <c r="I29" s="18"/>
      <c r="J29" s="8" t="s">
        <v>22</v>
      </c>
      <c r="K29" s="8" t="s">
        <v>23</v>
      </c>
      <c r="L29" s="18"/>
      <c r="M29" s="18"/>
      <c r="N29" s="8" t="s">
        <v>23</v>
      </c>
      <c r="O29" s="8" t="s">
        <v>23</v>
      </c>
      <c r="P29" s="18" t="s">
        <v>23</v>
      </c>
      <c r="Q29" s="8" t="s">
        <v>23</v>
      </c>
      <c r="R29" s="8" t="s">
        <v>23</v>
      </c>
      <c r="S29" s="18"/>
      <c r="T29" s="18"/>
      <c r="U29" s="18" t="s">
        <v>24</v>
      </c>
      <c r="V29" s="18" t="s">
        <v>24</v>
      </c>
      <c r="W29" s="23"/>
      <c r="X29" s="15" t="s">
        <v>34</v>
      </c>
      <c r="Y29" s="23"/>
      <c r="Z29" s="14" t="s">
        <v>300</v>
      </c>
    </row>
    <row r="30" spans="1:26" x14ac:dyDescent="0.55000000000000004">
      <c r="A30" s="31" t="str">
        <f t="shared" si="1"/>
        <v>S.EN12</v>
      </c>
      <c r="B30" s="24" t="s">
        <v>303</v>
      </c>
      <c r="C30" s="22" t="s">
        <v>107</v>
      </c>
      <c r="D30" s="23"/>
      <c r="E30" s="8" t="s">
        <v>21</v>
      </c>
      <c r="F30" s="8" t="s">
        <v>21</v>
      </c>
      <c r="G30" s="23"/>
      <c r="H30" s="34"/>
      <c r="I30" s="8" t="s">
        <v>22</v>
      </c>
      <c r="J30" s="8" t="s">
        <v>23</v>
      </c>
      <c r="K30" s="8" t="s">
        <v>23</v>
      </c>
      <c r="L30" s="18"/>
      <c r="M30" s="18"/>
      <c r="N30" s="8" t="s">
        <v>23</v>
      </c>
      <c r="O30" s="8" t="s">
        <v>23</v>
      </c>
      <c r="P30" s="18" t="s">
        <v>23</v>
      </c>
      <c r="Q30" s="8" t="s">
        <v>23</v>
      </c>
      <c r="R30" s="8" t="s">
        <v>23</v>
      </c>
      <c r="S30" s="18"/>
      <c r="T30" s="18"/>
      <c r="U30" s="18" t="s">
        <v>24</v>
      </c>
      <c r="V30" s="18" t="s">
        <v>24</v>
      </c>
      <c r="W30" s="23"/>
      <c r="X30" s="13" t="s">
        <v>304</v>
      </c>
      <c r="Y30" s="23"/>
      <c r="Z30" s="14"/>
    </row>
    <row r="31" spans="1:26" x14ac:dyDescent="0.55000000000000004">
      <c r="A31" s="31" t="str">
        <f t="shared" si="1"/>
        <v>S.EN13</v>
      </c>
      <c r="B31" s="24" t="s">
        <v>305</v>
      </c>
      <c r="C31" s="22" t="s">
        <v>306</v>
      </c>
      <c r="D31" s="23"/>
      <c r="E31" s="47" t="s">
        <v>49</v>
      </c>
      <c r="F31" s="8" t="s">
        <v>21</v>
      </c>
      <c r="G31" s="23"/>
      <c r="H31" s="34"/>
      <c r="I31" s="18"/>
      <c r="J31" s="18"/>
      <c r="K31" s="8" t="s">
        <v>23</v>
      </c>
      <c r="L31" s="18"/>
      <c r="M31" s="18"/>
      <c r="N31" s="8" t="s">
        <v>23</v>
      </c>
      <c r="O31" s="8" t="s">
        <v>23</v>
      </c>
      <c r="P31" s="18"/>
      <c r="Q31" s="8" t="s">
        <v>23</v>
      </c>
      <c r="R31" s="8" t="s">
        <v>23</v>
      </c>
      <c r="S31" s="18"/>
      <c r="T31" s="18" t="s">
        <v>23</v>
      </c>
      <c r="U31" s="18"/>
      <c r="V31" s="18" t="s">
        <v>24</v>
      </c>
      <c r="W31" s="23"/>
      <c r="X31" s="13" t="s">
        <v>307</v>
      </c>
      <c r="Y31" s="23"/>
      <c r="Z31" s="14"/>
    </row>
    <row r="32" spans="1:26" x14ac:dyDescent="0.55000000000000004">
      <c r="A32" s="31" t="str">
        <f t="shared" si="1"/>
        <v>S.EN14</v>
      </c>
      <c r="B32" s="24" t="s">
        <v>308</v>
      </c>
      <c r="C32" s="22" t="s">
        <v>309</v>
      </c>
      <c r="D32" s="23"/>
      <c r="E32" s="8" t="s">
        <v>21</v>
      </c>
      <c r="F32" s="57" t="s">
        <v>177</v>
      </c>
      <c r="G32" s="23"/>
      <c r="H32" s="8" t="s">
        <v>22</v>
      </c>
      <c r="I32" s="8" t="s">
        <v>23</v>
      </c>
      <c r="J32" s="8" t="s">
        <v>23</v>
      </c>
      <c r="K32" s="18"/>
      <c r="L32" s="18"/>
      <c r="M32" s="18"/>
      <c r="N32" s="18"/>
      <c r="O32" s="18"/>
      <c r="P32" s="18"/>
      <c r="Q32" s="18"/>
      <c r="R32" s="18"/>
      <c r="S32" s="18"/>
      <c r="T32" s="18"/>
      <c r="U32" s="18" t="s">
        <v>24</v>
      </c>
      <c r="V32" s="18" t="s">
        <v>24</v>
      </c>
      <c r="W32" s="23"/>
      <c r="X32" s="13" t="s">
        <v>310</v>
      </c>
      <c r="Y32" s="23"/>
      <c r="Z32" s="14" t="s">
        <v>205</v>
      </c>
    </row>
    <row r="33" spans="1:26" ht="66.75" customHeight="1" x14ac:dyDescent="0.55000000000000004">
      <c r="A33" s="31" t="str">
        <f t="shared" si="1"/>
        <v>S.EN15</v>
      </c>
      <c r="B33" s="24" t="s">
        <v>311</v>
      </c>
      <c r="C33" s="22" t="s">
        <v>312</v>
      </c>
      <c r="D33" s="7"/>
      <c r="E33" s="8" t="s">
        <v>21</v>
      </c>
      <c r="F33" s="8" t="s">
        <v>21</v>
      </c>
      <c r="G33" s="7"/>
      <c r="H33" s="8" t="s">
        <v>22</v>
      </c>
      <c r="I33" s="8" t="s">
        <v>23</v>
      </c>
      <c r="J33" s="8" t="s">
        <v>23</v>
      </c>
      <c r="K33" s="8" t="s">
        <v>23</v>
      </c>
      <c r="L33" s="18"/>
      <c r="M33" s="18"/>
      <c r="N33" s="8" t="s">
        <v>23</v>
      </c>
      <c r="O33" s="8" t="s">
        <v>23</v>
      </c>
      <c r="P33" s="19"/>
      <c r="Q33" s="18"/>
      <c r="R33" s="18"/>
      <c r="S33" s="18"/>
      <c r="T33" s="18" t="s">
        <v>23</v>
      </c>
      <c r="U33" s="18" t="s">
        <v>24</v>
      </c>
      <c r="V33" s="18" t="s">
        <v>24</v>
      </c>
      <c r="W33" s="7"/>
      <c r="X33" s="13" t="s">
        <v>313</v>
      </c>
      <c r="Y33" s="7"/>
      <c r="Z33" s="14" t="s">
        <v>314</v>
      </c>
    </row>
    <row r="34" spans="1:26" ht="28.8" x14ac:dyDescent="0.55000000000000004">
      <c r="A34" s="31" t="str">
        <f t="shared" si="1"/>
        <v>S.EN16</v>
      </c>
      <c r="B34" s="24" t="s">
        <v>315</v>
      </c>
      <c r="C34" s="22" t="s">
        <v>316</v>
      </c>
      <c r="D34" s="23"/>
      <c r="E34" s="8" t="s">
        <v>21</v>
      </c>
      <c r="F34" s="8" t="s">
        <v>21</v>
      </c>
      <c r="G34" s="23"/>
      <c r="H34" s="34"/>
      <c r="I34" s="8" t="s">
        <v>22</v>
      </c>
      <c r="J34" s="8" t="s">
        <v>23</v>
      </c>
      <c r="K34" s="8" t="s">
        <v>23</v>
      </c>
      <c r="L34" s="18"/>
      <c r="M34" s="18"/>
      <c r="N34" s="8" t="s">
        <v>23</v>
      </c>
      <c r="O34" s="8" t="s">
        <v>23</v>
      </c>
      <c r="P34" s="19"/>
      <c r="Q34" s="18"/>
      <c r="R34" s="18"/>
      <c r="S34" s="18"/>
      <c r="T34" s="18" t="s">
        <v>23</v>
      </c>
      <c r="U34" s="18" t="s">
        <v>24</v>
      </c>
      <c r="V34" s="18" t="s">
        <v>24</v>
      </c>
      <c r="W34" s="23"/>
      <c r="X34" s="13" t="s">
        <v>313</v>
      </c>
      <c r="Y34" s="23"/>
      <c r="Z34" s="14" t="s">
        <v>317</v>
      </c>
    </row>
    <row r="35" spans="1:26" x14ac:dyDescent="0.55000000000000004">
      <c r="A35" s="143" t="str">
        <f>"S.EN"&amp;ROW(C35)-18</f>
        <v>S.EN17</v>
      </c>
      <c r="B35" s="143" t="s">
        <v>318</v>
      </c>
      <c r="C35" s="137" t="s">
        <v>319</v>
      </c>
      <c r="D35" s="7"/>
      <c r="E35" s="148" t="s">
        <v>49</v>
      </c>
      <c r="F35" s="137" t="s">
        <v>21</v>
      </c>
      <c r="G35" s="7"/>
      <c r="H35" s="137"/>
      <c r="I35" s="137"/>
      <c r="J35" s="137"/>
      <c r="K35" s="137" t="s">
        <v>22</v>
      </c>
      <c r="L35" s="137"/>
      <c r="M35" s="137"/>
      <c r="N35" s="137" t="s">
        <v>23</v>
      </c>
      <c r="O35" s="137" t="s">
        <v>23</v>
      </c>
      <c r="P35" s="137"/>
      <c r="Q35" s="137" t="s">
        <v>23</v>
      </c>
      <c r="R35" s="137" t="s">
        <v>23</v>
      </c>
      <c r="S35" s="137"/>
      <c r="T35" s="137"/>
      <c r="U35" s="137"/>
      <c r="V35" s="137" t="s">
        <v>24</v>
      </c>
      <c r="W35" s="137"/>
      <c r="X35" s="13" t="s">
        <v>320</v>
      </c>
      <c r="Y35" s="7"/>
      <c r="Z35" s="143" t="s">
        <v>321</v>
      </c>
    </row>
    <row r="36" spans="1:26" x14ac:dyDescent="0.55000000000000004">
      <c r="A36" s="144"/>
      <c r="B36" s="144"/>
      <c r="C36" s="138"/>
      <c r="D36" s="7"/>
      <c r="E36" s="149"/>
      <c r="F36" s="138"/>
      <c r="G36" s="7"/>
      <c r="H36" s="138"/>
      <c r="I36" s="138"/>
      <c r="J36" s="138"/>
      <c r="K36" s="138"/>
      <c r="L36" s="138"/>
      <c r="M36" s="138"/>
      <c r="N36" s="138"/>
      <c r="O36" s="138"/>
      <c r="P36" s="138"/>
      <c r="Q36" s="138"/>
      <c r="R36" s="138"/>
      <c r="S36" s="138"/>
      <c r="T36" s="138"/>
      <c r="U36" s="138"/>
      <c r="V36" s="138"/>
      <c r="W36" s="138"/>
      <c r="X36" s="13" t="s">
        <v>322</v>
      </c>
      <c r="Y36" s="7"/>
      <c r="Z36" s="144"/>
    </row>
    <row r="37" spans="1:26" ht="15" customHeight="1" x14ac:dyDescent="0.55000000000000004">
      <c r="A37" s="144"/>
      <c r="B37" s="144"/>
      <c r="C37" s="138"/>
      <c r="D37" s="7"/>
      <c r="E37" s="149"/>
      <c r="F37" s="138"/>
      <c r="G37" s="7"/>
      <c r="H37" s="138"/>
      <c r="I37" s="138"/>
      <c r="J37" s="138"/>
      <c r="K37" s="138"/>
      <c r="L37" s="138"/>
      <c r="M37" s="138"/>
      <c r="N37" s="138"/>
      <c r="O37" s="138"/>
      <c r="P37" s="138"/>
      <c r="Q37" s="138"/>
      <c r="R37" s="138"/>
      <c r="S37" s="138"/>
      <c r="T37" s="138"/>
      <c r="U37" s="138"/>
      <c r="V37" s="138"/>
      <c r="W37" s="138"/>
      <c r="X37" s="13" t="s">
        <v>323</v>
      </c>
      <c r="Y37" s="7"/>
      <c r="Z37" s="144"/>
    </row>
    <row r="38" spans="1:26" ht="15" customHeight="1" x14ac:dyDescent="0.55000000000000004">
      <c r="A38" s="144"/>
      <c r="B38" s="144"/>
      <c r="C38" s="138"/>
      <c r="D38" s="7"/>
      <c r="E38" s="149"/>
      <c r="F38" s="138"/>
      <c r="G38" s="7"/>
      <c r="H38" s="138"/>
      <c r="I38" s="138"/>
      <c r="J38" s="138"/>
      <c r="K38" s="138"/>
      <c r="L38" s="138"/>
      <c r="M38" s="138"/>
      <c r="N38" s="138"/>
      <c r="O38" s="138"/>
      <c r="P38" s="138"/>
      <c r="Q38" s="138"/>
      <c r="R38" s="138"/>
      <c r="S38" s="138"/>
      <c r="T38" s="138"/>
      <c r="U38" s="138"/>
      <c r="V38" s="138"/>
      <c r="W38" s="138"/>
      <c r="X38" s="13" t="s">
        <v>324</v>
      </c>
      <c r="Y38" s="7"/>
      <c r="Z38" s="144"/>
    </row>
    <row r="39" spans="1:26" ht="15" customHeight="1" x14ac:dyDescent="0.55000000000000004">
      <c r="A39" s="145"/>
      <c r="B39" s="145"/>
      <c r="C39" s="139"/>
      <c r="D39" s="7"/>
      <c r="E39" s="150"/>
      <c r="F39" s="139"/>
      <c r="G39" s="7"/>
      <c r="H39" s="139"/>
      <c r="I39" s="139"/>
      <c r="J39" s="139"/>
      <c r="K39" s="139"/>
      <c r="L39" s="139"/>
      <c r="M39" s="139"/>
      <c r="N39" s="139"/>
      <c r="O39" s="139"/>
      <c r="P39" s="139"/>
      <c r="Q39" s="139"/>
      <c r="R39" s="139"/>
      <c r="S39" s="139"/>
      <c r="T39" s="139"/>
      <c r="U39" s="139"/>
      <c r="V39" s="139"/>
      <c r="W39" s="139"/>
      <c r="X39" s="13" t="s">
        <v>325</v>
      </c>
      <c r="Y39" s="7"/>
      <c r="Z39" s="145"/>
    </row>
    <row r="40" spans="1:26" ht="114.75" customHeight="1" x14ac:dyDescent="0.55000000000000004">
      <c r="A40" s="31" t="str">
        <f>"S.EN"&amp;ROW(C40)-22</f>
        <v>S.EN18</v>
      </c>
      <c r="B40" s="24" t="s">
        <v>326</v>
      </c>
      <c r="C40" s="22" t="s">
        <v>327</v>
      </c>
      <c r="D40" s="7"/>
      <c r="E40" s="47" t="s">
        <v>49</v>
      </c>
      <c r="F40" s="19" t="s">
        <v>21</v>
      </c>
      <c r="G40" s="7"/>
      <c r="H40" s="34"/>
      <c r="I40" s="18"/>
      <c r="J40" s="18"/>
      <c r="K40" s="18"/>
      <c r="L40" s="18"/>
      <c r="M40" s="18"/>
      <c r="N40" s="18"/>
      <c r="O40" s="18"/>
      <c r="P40" s="29"/>
      <c r="Q40" s="19" t="s">
        <v>22</v>
      </c>
      <c r="R40" s="19" t="s">
        <v>23</v>
      </c>
      <c r="S40" s="18"/>
      <c r="T40" s="18"/>
      <c r="U40" s="18"/>
      <c r="V40" s="18" t="s">
        <v>24</v>
      </c>
      <c r="W40" s="7"/>
      <c r="X40" s="15" t="s">
        <v>34</v>
      </c>
      <c r="Y40" s="7"/>
      <c r="Z40" s="14" t="s">
        <v>328</v>
      </c>
    </row>
    <row r="41" spans="1:26" x14ac:dyDescent="0.55000000000000004">
      <c r="A41" s="31" t="str">
        <f>"S.EN"&amp;ROW(C41)-22</f>
        <v>S.EN19</v>
      </c>
      <c r="B41" s="24" t="s">
        <v>329</v>
      </c>
      <c r="C41" s="22" t="s">
        <v>330</v>
      </c>
      <c r="D41" s="7"/>
      <c r="E41" s="19" t="s">
        <v>21</v>
      </c>
      <c r="F41" s="19" t="s">
        <v>21</v>
      </c>
      <c r="G41" s="7"/>
      <c r="H41" s="34"/>
      <c r="I41" s="18"/>
      <c r="J41" s="19" t="s">
        <v>22</v>
      </c>
      <c r="K41" s="19" t="s">
        <v>23</v>
      </c>
      <c r="L41" s="18"/>
      <c r="M41" s="18"/>
      <c r="N41" s="18"/>
      <c r="O41" s="18"/>
      <c r="P41" s="19"/>
      <c r="Q41" s="19" t="s">
        <v>23</v>
      </c>
      <c r="R41" s="19" t="s">
        <v>23</v>
      </c>
      <c r="S41" s="18"/>
      <c r="T41" s="18"/>
      <c r="U41" s="18" t="s">
        <v>24</v>
      </c>
      <c r="V41" s="18" t="s">
        <v>24</v>
      </c>
      <c r="W41" s="7"/>
      <c r="X41" s="15" t="s">
        <v>34</v>
      </c>
      <c r="Y41" s="7"/>
      <c r="Z41" s="14" t="s">
        <v>331</v>
      </c>
    </row>
    <row r="42" spans="1:26" x14ac:dyDescent="0.55000000000000004">
      <c r="A42" s="31" t="str">
        <f>"S.EN"&amp;ROW(C42)-22</f>
        <v>S.EN20</v>
      </c>
      <c r="B42" s="24" t="s">
        <v>332</v>
      </c>
      <c r="C42" s="22" t="s">
        <v>333</v>
      </c>
      <c r="D42" s="7"/>
      <c r="E42" s="18" t="s">
        <v>21</v>
      </c>
      <c r="F42" s="19" t="s">
        <v>21</v>
      </c>
      <c r="G42" s="7"/>
      <c r="H42" s="34" t="s">
        <v>22</v>
      </c>
      <c r="I42" s="18" t="s">
        <v>23</v>
      </c>
      <c r="J42" s="19" t="s">
        <v>23</v>
      </c>
      <c r="K42" s="19" t="s">
        <v>23</v>
      </c>
      <c r="L42" s="18"/>
      <c r="M42" s="18"/>
      <c r="N42" s="19" t="s">
        <v>23</v>
      </c>
      <c r="O42" s="19" t="s">
        <v>23</v>
      </c>
      <c r="P42" s="19"/>
      <c r="Q42" s="19" t="s">
        <v>23</v>
      </c>
      <c r="R42" s="19" t="s">
        <v>23</v>
      </c>
      <c r="S42" s="18"/>
      <c r="T42" s="18"/>
      <c r="U42" s="18" t="s">
        <v>24</v>
      </c>
      <c r="V42" s="18" t="s">
        <v>24</v>
      </c>
      <c r="W42" s="7"/>
      <c r="X42" s="13" t="s">
        <v>334</v>
      </c>
      <c r="Y42" s="7"/>
      <c r="Z42" s="14" t="s">
        <v>335</v>
      </c>
    </row>
    <row r="43" spans="1:26" x14ac:dyDescent="0.55000000000000004">
      <c r="A43" s="124" t="s">
        <v>113</v>
      </c>
      <c r="B43" s="146"/>
      <c r="C43" s="147"/>
      <c r="D43" s="1"/>
      <c r="E43" s="17"/>
      <c r="F43" s="17"/>
      <c r="G43" s="3"/>
      <c r="H43" s="16"/>
      <c r="I43" s="17"/>
      <c r="J43" s="17"/>
      <c r="K43" s="17"/>
      <c r="L43" s="17"/>
      <c r="M43" s="17"/>
      <c r="N43" s="17"/>
      <c r="O43" s="17"/>
      <c r="P43" s="28"/>
      <c r="Q43" s="17"/>
      <c r="R43" s="17"/>
      <c r="S43" s="17"/>
      <c r="T43" s="17"/>
      <c r="U43" s="17"/>
      <c r="V43" s="17"/>
      <c r="W43" s="3"/>
      <c r="X43" s="16"/>
      <c r="Y43" s="3"/>
      <c r="Z43" s="16"/>
    </row>
    <row r="44" spans="1:26" x14ac:dyDescent="0.55000000000000004">
      <c r="A44" s="31" t="str">
        <f>"S.TE"&amp;ROW(C44)-43</f>
        <v>S.TE1</v>
      </c>
      <c r="B44" s="24" t="s">
        <v>336</v>
      </c>
      <c r="C44" s="22" t="s">
        <v>337</v>
      </c>
      <c r="D44" s="23"/>
      <c r="E44" s="18" t="s">
        <v>21</v>
      </c>
      <c r="F44" s="18" t="s">
        <v>21</v>
      </c>
      <c r="G44" s="23"/>
      <c r="H44" s="34"/>
      <c r="I44" s="18"/>
      <c r="J44" s="18" t="s">
        <v>22</v>
      </c>
      <c r="K44" s="18" t="s">
        <v>23</v>
      </c>
      <c r="L44" s="18" t="s">
        <v>23</v>
      </c>
      <c r="M44" s="18"/>
      <c r="N44" s="18"/>
      <c r="O44" s="18" t="s">
        <v>23</v>
      </c>
      <c r="P44" s="19"/>
      <c r="Q44" s="18" t="s">
        <v>23</v>
      </c>
      <c r="R44" s="18" t="s">
        <v>23</v>
      </c>
      <c r="S44" s="18"/>
      <c r="T44" s="18"/>
      <c r="U44" s="18" t="s">
        <v>24</v>
      </c>
      <c r="V44" s="18" t="s">
        <v>24</v>
      </c>
      <c r="W44" s="23"/>
      <c r="X44" s="13" t="s">
        <v>116</v>
      </c>
      <c r="Y44" s="23"/>
      <c r="Z44" s="14"/>
    </row>
    <row r="45" spans="1:26" x14ac:dyDescent="0.55000000000000004">
      <c r="A45" s="31" t="str">
        <f t="shared" ref="A45:A54" si="2">"S.TE"&amp;ROW(C45)-43</f>
        <v>S.TE2</v>
      </c>
      <c r="B45" s="24" t="s">
        <v>338</v>
      </c>
      <c r="C45" s="22" t="s">
        <v>339</v>
      </c>
      <c r="D45" s="7"/>
      <c r="E45" s="18" t="s">
        <v>21</v>
      </c>
      <c r="F45" s="18" t="s">
        <v>21</v>
      </c>
      <c r="G45" s="7"/>
      <c r="H45" s="34"/>
      <c r="I45" s="18"/>
      <c r="J45" s="18" t="s">
        <v>22</v>
      </c>
      <c r="K45" s="18" t="s">
        <v>23</v>
      </c>
      <c r="L45" s="18" t="s">
        <v>23</v>
      </c>
      <c r="M45" s="18"/>
      <c r="N45" s="18" t="s">
        <v>23</v>
      </c>
      <c r="O45" s="18"/>
      <c r="P45" s="19"/>
      <c r="Q45" s="18" t="s">
        <v>23</v>
      </c>
      <c r="R45" s="18" t="s">
        <v>23</v>
      </c>
      <c r="S45" s="18"/>
      <c r="T45" s="18"/>
      <c r="U45" s="18" t="s">
        <v>24</v>
      </c>
      <c r="V45" s="18" t="s">
        <v>24</v>
      </c>
      <c r="W45" s="7"/>
      <c r="X45" s="13" t="s">
        <v>120</v>
      </c>
      <c r="Y45" s="7"/>
      <c r="Z45" s="151" t="s">
        <v>340</v>
      </c>
    </row>
    <row r="46" spans="1:26" x14ac:dyDescent="0.55000000000000004">
      <c r="A46" s="31" t="str">
        <f t="shared" si="2"/>
        <v>S.TE3</v>
      </c>
      <c r="B46" s="24" t="s">
        <v>341</v>
      </c>
      <c r="C46" s="22" t="s">
        <v>342</v>
      </c>
      <c r="D46" s="7"/>
      <c r="E46" s="18" t="s">
        <v>21</v>
      </c>
      <c r="F46" s="18" t="s">
        <v>21</v>
      </c>
      <c r="G46" s="7"/>
      <c r="H46" s="34"/>
      <c r="I46" s="18"/>
      <c r="J46" s="18" t="s">
        <v>22</v>
      </c>
      <c r="K46" s="18" t="s">
        <v>23</v>
      </c>
      <c r="L46" s="18" t="s">
        <v>23</v>
      </c>
      <c r="M46" s="18"/>
      <c r="N46" s="18"/>
      <c r="O46" s="18" t="s">
        <v>23</v>
      </c>
      <c r="P46" s="19"/>
      <c r="Q46" s="18" t="s">
        <v>23</v>
      </c>
      <c r="R46" s="18" t="s">
        <v>23</v>
      </c>
      <c r="S46" s="18"/>
      <c r="T46" s="18"/>
      <c r="U46" s="18" t="s">
        <v>24</v>
      </c>
      <c r="V46" s="18" t="s">
        <v>24</v>
      </c>
      <c r="W46" s="7"/>
      <c r="X46" s="13" t="s">
        <v>124</v>
      </c>
      <c r="Y46" s="7"/>
      <c r="Z46" s="152"/>
    </row>
    <row r="47" spans="1:26" x14ac:dyDescent="0.55000000000000004">
      <c r="A47" s="31" t="str">
        <f t="shared" si="2"/>
        <v>S.TE4</v>
      </c>
      <c r="B47" s="24" t="s">
        <v>343</v>
      </c>
      <c r="C47" s="22" t="s">
        <v>344</v>
      </c>
      <c r="D47" s="7"/>
      <c r="E47" s="18" t="s">
        <v>21</v>
      </c>
      <c r="F47" s="18" t="s">
        <v>21</v>
      </c>
      <c r="G47" s="7"/>
      <c r="H47" s="34"/>
      <c r="I47" s="18"/>
      <c r="J47" s="18"/>
      <c r="K47" s="18"/>
      <c r="L47" s="18"/>
      <c r="M47" s="18" t="s">
        <v>22</v>
      </c>
      <c r="N47" s="18" t="s">
        <v>23</v>
      </c>
      <c r="O47" s="18" t="s">
        <v>23</v>
      </c>
      <c r="P47" s="19"/>
      <c r="Q47" s="18" t="s">
        <v>23</v>
      </c>
      <c r="R47" s="18" t="s">
        <v>23</v>
      </c>
      <c r="S47" s="18"/>
      <c r="T47" s="18" t="s">
        <v>23</v>
      </c>
      <c r="U47" s="18" t="s">
        <v>24</v>
      </c>
      <c r="V47" s="18" t="s">
        <v>24</v>
      </c>
      <c r="W47" s="7"/>
      <c r="X47" s="13" t="s">
        <v>124</v>
      </c>
      <c r="Y47" s="7"/>
      <c r="Z47" s="153"/>
    </row>
    <row r="48" spans="1:26" x14ac:dyDescent="0.55000000000000004">
      <c r="A48" s="31" t="str">
        <f t="shared" si="2"/>
        <v>S.TE5</v>
      </c>
      <c r="B48" s="24" t="s">
        <v>345</v>
      </c>
      <c r="C48" s="22" t="s">
        <v>346</v>
      </c>
      <c r="D48" s="23"/>
      <c r="E48" s="47" t="s">
        <v>49</v>
      </c>
      <c r="F48" s="18" t="s">
        <v>21</v>
      </c>
      <c r="G48" s="23"/>
      <c r="H48" s="34"/>
      <c r="I48" s="18"/>
      <c r="J48" s="18"/>
      <c r="K48" s="18"/>
      <c r="L48" s="18"/>
      <c r="M48" s="18" t="s">
        <v>22</v>
      </c>
      <c r="N48" s="18"/>
      <c r="O48" s="18"/>
      <c r="P48" s="19"/>
      <c r="Q48" s="18" t="s">
        <v>23</v>
      </c>
      <c r="R48" s="18" t="s">
        <v>23</v>
      </c>
      <c r="S48" s="18"/>
      <c r="T48" s="18"/>
      <c r="U48" s="18"/>
      <c r="V48" s="18" t="s">
        <v>24</v>
      </c>
      <c r="W48" s="23"/>
      <c r="X48" s="13" t="s">
        <v>124</v>
      </c>
      <c r="Y48" s="23"/>
    </row>
    <row r="49" spans="1:26" x14ac:dyDescent="0.55000000000000004">
      <c r="A49" s="31" t="str">
        <f t="shared" si="2"/>
        <v>S.TE6</v>
      </c>
      <c r="B49" s="24" t="s">
        <v>347</v>
      </c>
      <c r="C49" s="22" t="s">
        <v>348</v>
      </c>
      <c r="D49" s="23"/>
      <c r="E49" s="47" t="s">
        <v>49</v>
      </c>
      <c r="F49" s="18" t="s">
        <v>21</v>
      </c>
      <c r="G49" s="23"/>
      <c r="H49" s="34"/>
      <c r="I49" s="18"/>
      <c r="J49" s="18"/>
      <c r="K49" s="18"/>
      <c r="L49" s="18"/>
      <c r="M49" s="18"/>
      <c r="N49" s="18"/>
      <c r="O49" s="18"/>
      <c r="P49" s="19"/>
      <c r="Q49" s="18"/>
      <c r="R49" s="18" t="s">
        <v>22</v>
      </c>
      <c r="S49" s="18"/>
      <c r="T49" s="18"/>
      <c r="U49" s="18"/>
      <c r="V49" s="18" t="s">
        <v>24</v>
      </c>
      <c r="W49" s="23"/>
      <c r="X49" s="13" t="s">
        <v>124</v>
      </c>
      <c r="Y49" s="23"/>
      <c r="Z49" s="14" t="s">
        <v>349</v>
      </c>
    </row>
    <row r="50" spans="1:26" x14ac:dyDescent="0.55000000000000004">
      <c r="A50" s="31" t="str">
        <f t="shared" si="2"/>
        <v>S.TE7</v>
      </c>
      <c r="B50" s="24" t="s">
        <v>350</v>
      </c>
      <c r="C50" s="22" t="s">
        <v>351</v>
      </c>
      <c r="D50" s="23"/>
      <c r="E50" s="47" t="s">
        <v>49</v>
      </c>
      <c r="F50" s="18" t="s">
        <v>21</v>
      </c>
      <c r="G50" s="23"/>
      <c r="H50" s="34"/>
      <c r="I50" s="18"/>
      <c r="J50" s="18"/>
      <c r="K50" s="18"/>
      <c r="L50" s="18"/>
      <c r="M50" s="18"/>
      <c r="N50" s="18"/>
      <c r="O50" s="18"/>
      <c r="P50" s="19"/>
      <c r="Q50" s="18"/>
      <c r="R50" s="18" t="s">
        <v>22</v>
      </c>
      <c r="S50" s="18"/>
      <c r="T50" s="18"/>
      <c r="U50" s="18"/>
      <c r="V50" s="18" t="s">
        <v>24</v>
      </c>
      <c r="W50" s="23"/>
      <c r="X50" s="13" t="s">
        <v>116</v>
      </c>
      <c r="Y50" s="23"/>
      <c r="Z50" s="14" t="s">
        <v>349</v>
      </c>
    </row>
    <row r="51" spans="1:26" x14ac:dyDescent="0.55000000000000004">
      <c r="A51" s="31" t="str">
        <f t="shared" si="2"/>
        <v>S.TE8</v>
      </c>
      <c r="B51" s="24" t="s">
        <v>352</v>
      </c>
      <c r="C51" s="22" t="s">
        <v>353</v>
      </c>
      <c r="D51" s="23"/>
      <c r="E51" s="47" t="s">
        <v>49</v>
      </c>
      <c r="F51" s="18" t="s">
        <v>21</v>
      </c>
      <c r="G51" s="23"/>
      <c r="H51" s="34"/>
      <c r="I51" s="18"/>
      <c r="J51" s="18"/>
      <c r="K51" s="18"/>
      <c r="L51" s="18"/>
      <c r="M51" s="18"/>
      <c r="N51" s="18"/>
      <c r="O51" s="18"/>
      <c r="P51" s="19"/>
      <c r="Q51" s="18"/>
      <c r="R51" s="18"/>
      <c r="S51" s="18" t="s">
        <v>22</v>
      </c>
      <c r="T51" s="18"/>
      <c r="U51" s="18"/>
      <c r="V51" s="18" t="s">
        <v>24</v>
      </c>
      <c r="W51" s="23"/>
      <c r="X51" s="13" t="s">
        <v>124</v>
      </c>
      <c r="Y51" s="23"/>
      <c r="Z51" s="14" t="s">
        <v>349</v>
      </c>
    </row>
    <row r="52" spans="1:26" x14ac:dyDescent="0.55000000000000004">
      <c r="A52" s="31" t="str">
        <f t="shared" si="2"/>
        <v>S.TE9</v>
      </c>
      <c r="B52" s="24" t="s">
        <v>354</v>
      </c>
      <c r="C52" s="22" t="s">
        <v>355</v>
      </c>
      <c r="D52" s="23"/>
      <c r="E52" s="47" t="s">
        <v>49</v>
      </c>
      <c r="F52" s="18" t="s">
        <v>21</v>
      </c>
      <c r="G52" s="23"/>
      <c r="H52" s="34"/>
      <c r="I52" s="18"/>
      <c r="J52" s="18"/>
      <c r="K52" s="18"/>
      <c r="L52" s="18"/>
      <c r="M52" s="18"/>
      <c r="N52" s="18"/>
      <c r="O52" s="18"/>
      <c r="P52" s="19"/>
      <c r="Q52" s="18"/>
      <c r="R52" s="18" t="s">
        <v>22</v>
      </c>
      <c r="S52" s="18" t="s">
        <v>23</v>
      </c>
      <c r="T52" s="18"/>
      <c r="U52" s="18"/>
      <c r="V52" s="18" t="s">
        <v>24</v>
      </c>
      <c r="W52" s="23"/>
      <c r="X52" s="13"/>
      <c r="Y52" s="23"/>
      <c r="Z52" s="14" t="s">
        <v>349</v>
      </c>
    </row>
    <row r="53" spans="1:26" x14ac:dyDescent="0.55000000000000004">
      <c r="A53" s="31" t="str">
        <f t="shared" si="2"/>
        <v>S.TE10</v>
      </c>
      <c r="B53" s="24" t="s">
        <v>356</v>
      </c>
      <c r="C53" s="22" t="s">
        <v>357</v>
      </c>
      <c r="D53" s="23"/>
      <c r="E53" s="47" t="s">
        <v>49</v>
      </c>
      <c r="F53" s="18" t="s">
        <v>21</v>
      </c>
      <c r="G53" s="23"/>
      <c r="H53" s="18"/>
      <c r="I53" s="18"/>
      <c r="J53" s="18"/>
      <c r="K53" s="18"/>
      <c r="L53" s="18"/>
      <c r="M53" s="18"/>
      <c r="N53" s="18"/>
      <c r="O53" s="18"/>
      <c r="P53" s="18"/>
      <c r="Q53" s="18"/>
      <c r="R53" s="18"/>
      <c r="S53" s="18"/>
      <c r="T53" s="18" t="s">
        <v>22</v>
      </c>
      <c r="U53" s="18"/>
      <c r="V53" s="18" t="s">
        <v>24</v>
      </c>
      <c r="W53" s="23"/>
      <c r="X53" s="13"/>
      <c r="Y53" s="23"/>
      <c r="Z53" s="14" t="s">
        <v>349</v>
      </c>
    </row>
    <row r="54" spans="1:26" ht="269.25" customHeight="1" x14ac:dyDescent="0.55000000000000004">
      <c r="A54" s="31" t="str">
        <f t="shared" si="2"/>
        <v>S.TE11</v>
      </c>
      <c r="B54" s="24" t="s">
        <v>149</v>
      </c>
      <c r="C54" s="22" t="s">
        <v>150</v>
      </c>
      <c r="D54" s="23"/>
      <c r="E54" s="47" t="s">
        <v>49</v>
      </c>
      <c r="F54" s="18" t="s">
        <v>21</v>
      </c>
      <c r="G54" s="23"/>
      <c r="H54" s="18"/>
      <c r="I54" s="18"/>
      <c r="J54" s="18"/>
      <c r="K54" s="18"/>
      <c r="L54" s="18"/>
      <c r="M54" s="18"/>
      <c r="N54" s="18"/>
      <c r="O54" s="18"/>
      <c r="P54" s="18"/>
      <c r="Q54" s="18"/>
      <c r="R54" s="18"/>
      <c r="S54" s="18"/>
      <c r="T54" s="18" t="s">
        <v>22</v>
      </c>
      <c r="U54" s="18"/>
      <c r="V54" s="18" t="s">
        <v>23</v>
      </c>
      <c r="W54" s="23"/>
      <c r="X54" s="13" t="s">
        <v>31</v>
      </c>
      <c r="Y54" s="23"/>
      <c r="Z54" s="61" t="s">
        <v>358</v>
      </c>
    </row>
    <row r="55" spans="1:26" x14ac:dyDescent="0.55000000000000004">
      <c r="A55" s="123" t="s">
        <v>152</v>
      </c>
      <c r="B55" s="123"/>
      <c r="C55" s="124"/>
      <c r="D55" s="1"/>
      <c r="E55" s="17"/>
      <c r="F55" s="17"/>
      <c r="G55" s="3"/>
      <c r="H55" s="16"/>
      <c r="I55" s="17"/>
      <c r="J55" s="17"/>
      <c r="K55" s="17"/>
      <c r="L55" s="17"/>
      <c r="M55" s="17"/>
      <c r="N55" s="17"/>
      <c r="O55" s="17"/>
      <c r="P55" s="28"/>
      <c r="Q55" s="17"/>
      <c r="R55" s="17"/>
      <c r="S55" s="17"/>
      <c r="T55" s="17"/>
      <c r="U55" s="17"/>
      <c r="V55" s="17"/>
      <c r="W55" s="3"/>
      <c r="X55" s="16"/>
      <c r="Y55" s="3"/>
      <c r="Z55" s="16"/>
    </row>
    <row r="56" spans="1:26" x14ac:dyDescent="0.55000000000000004">
      <c r="A56" s="24" t="str">
        <f>"S.PA"&amp;ROW(B56)-55</f>
        <v>S.PA1</v>
      </c>
      <c r="B56" s="24" t="s">
        <v>153</v>
      </c>
      <c r="C56" s="22" t="s">
        <v>154</v>
      </c>
      <c r="D56" s="23"/>
      <c r="E56" s="47"/>
      <c r="F56" s="18" t="s">
        <v>21</v>
      </c>
      <c r="G56" s="23"/>
      <c r="H56" s="34"/>
      <c r="I56" s="18"/>
      <c r="J56" s="19" t="s">
        <v>22</v>
      </c>
      <c r="K56" s="19" t="s">
        <v>23</v>
      </c>
      <c r="L56" s="18"/>
      <c r="M56" s="18"/>
      <c r="N56" s="19" t="s">
        <v>23</v>
      </c>
      <c r="O56" s="19" t="s">
        <v>23</v>
      </c>
      <c r="P56" s="19"/>
      <c r="Q56" s="18"/>
      <c r="R56" s="18"/>
      <c r="S56" s="18"/>
      <c r="T56" s="18"/>
      <c r="U56" s="18"/>
      <c r="V56" s="18" t="s">
        <v>24</v>
      </c>
      <c r="W56" s="23"/>
      <c r="X56" s="13" t="s">
        <v>359</v>
      </c>
      <c r="Y56" s="23"/>
      <c r="Z56" s="14"/>
    </row>
    <row r="57" spans="1:26" x14ac:dyDescent="0.55000000000000004">
      <c r="A57" s="24" t="str">
        <f t="shared" ref="A57:A77" si="3">"S.PA"&amp;ROW(B57)-55</f>
        <v>S.PA2</v>
      </c>
      <c r="B57" s="24" t="s">
        <v>157</v>
      </c>
      <c r="C57" s="22" t="s">
        <v>158</v>
      </c>
      <c r="D57" s="7"/>
      <c r="E57" s="18" t="s">
        <v>21</v>
      </c>
      <c r="F57" s="18" t="s">
        <v>21</v>
      </c>
      <c r="G57" s="7"/>
      <c r="H57" s="34"/>
      <c r="I57" s="18"/>
      <c r="J57" s="19" t="s">
        <v>22</v>
      </c>
      <c r="K57" s="19" t="s">
        <v>23</v>
      </c>
      <c r="L57" s="18"/>
      <c r="M57" s="18"/>
      <c r="N57" s="19" t="s">
        <v>23</v>
      </c>
      <c r="O57" s="19" t="s">
        <v>23</v>
      </c>
      <c r="P57" s="19"/>
      <c r="Q57" s="18"/>
      <c r="R57" s="18"/>
      <c r="S57" s="18"/>
      <c r="T57" s="18"/>
      <c r="U57" s="18" t="s">
        <v>24</v>
      </c>
      <c r="V57" s="18" t="s">
        <v>24</v>
      </c>
      <c r="W57" s="7"/>
      <c r="X57" s="13" t="s">
        <v>159</v>
      </c>
      <c r="Y57" s="7"/>
      <c r="Z57" s="14"/>
    </row>
    <row r="58" spans="1:26" x14ac:dyDescent="0.55000000000000004">
      <c r="A58" s="24" t="str">
        <f t="shared" si="3"/>
        <v>S.PA3</v>
      </c>
      <c r="B58" s="24" t="s">
        <v>160</v>
      </c>
      <c r="C58" s="22" t="s">
        <v>161</v>
      </c>
      <c r="D58" s="23"/>
      <c r="E58" s="47"/>
      <c r="F58" s="18" t="s">
        <v>21</v>
      </c>
      <c r="G58" s="23"/>
      <c r="H58" s="34"/>
      <c r="I58" s="18"/>
      <c r="J58" s="19" t="s">
        <v>22</v>
      </c>
      <c r="K58" s="19" t="s">
        <v>23</v>
      </c>
      <c r="L58" s="19" t="s">
        <v>23</v>
      </c>
      <c r="M58" s="18"/>
      <c r="N58" s="19" t="s">
        <v>23</v>
      </c>
      <c r="O58" s="19" t="s">
        <v>23</v>
      </c>
      <c r="P58" s="19" t="s">
        <v>23</v>
      </c>
      <c r="Q58" s="19" t="s">
        <v>23</v>
      </c>
      <c r="R58" s="19" t="s">
        <v>23</v>
      </c>
      <c r="S58" s="18"/>
      <c r="T58" s="18"/>
      <c r="U58" s="18"/>
      <c r="V58" s="18" t="s">
        <v>24</v>
      </c>
      <c r="W58" s="23"/>
      <c r="X58" s="13" t="s">
        <v>162</v>
      </c>
      <c r="Y58" s="23"/>
      <c r="Z58" s="14"/>
    </row>
    <row r="59" spans="1:26" x14ac:dyDescent="0.55000000000000004">
      <c r="A59" s="24" t="str">
        <f t="shared" si="3"/>
        <v>S.PA4</v>
      </c>
      <c r="B59" s="24" t="s">
        <v>163</v>
      </c>
      <c r="C59" s="22" t="s">
        <v>164</v>
      </c>
      <c r="D59" s="23"/>
      <c r="E59" s="47"/>
      <c r="F59" s="18" t="s">
        <v>21</v>
      </c>
      <c r="G59" s="23"/>
      <c r="H59" s="34"/>
      <c r="I59" s="18"/>
      <c r="J59" s="18"/>
      <c r="K59" s="18"/>
      <c r="L59" s="19" t="s">
        <v>22</v>
      </c>
      <c r="M59" s="18"/>
      <c r="N59" s="18"/>
      <c r="O59" s="18"/>
      <c r="P59" s="19"/>
      <c r="Q59" s="19" t="s">
        <v>23</v>
      </c>
      <c r="R59" s="19" t="s">
        <v>23</v>
      </c>
      <c r="S59" s="18"/>
      <c r="T59" s="18"/>
      <c r="U59" s="18"/>
      <c r="V59" s="18" t="s">
        <v>24</v>
      </c>
      <c r="W59" s="23"/>
      <c r="X59" s="13" t="s">
        <v>165</v>
      </c>
      <c r="Y59" s="23"/>
      <c r="Z59" s="14" t="s">
        <v>360</v>
      </c>
    </row>
    <row r="60" spans="1:26" x14ac:dyDescent="0.55000000000000004">
      <c r="A60" s="24" t="str">
        <f t="shared" si="3"/>
        <v>S.PA5</v>
      </c>
      <c r="B60" s="24" t="s">
        <v>166</v>
      </c>
      <c r="C60" s="22" t="s">
        <v>167</v>
      </c>
      <c r="D60" s="23"/>
      <c r="E60" s="18" t="s">
        <v>21</v>
      </c>
      <c r="F60" s="18" t="s">
        <v>21</v>
      </c>
      <c r="G60" s="23"/>
      <c r="H60" s="34"/>
      <c r="I60" s="18"/>
      <c r="J60" s="18" t="s">
        <v>22</v>
      </c>
      <c r="K60" s="18" t="s">
        <v>23</v>
      </c>
      <c r="L60" s="18" t="s">
        <v>23</v>
      </c>
      <c r="M60" s="18"/>
      <c r="N60" s="18" t="s">
        <v>23</v>
      </c>
      <c r="O60" s="18" t="s">
        <v>23</v>
      </c>
      <c r="P60" s="19"/>
      <c r="Q60" s="18" t="s">
        <v>23</v>
      </c>
      <c r="R60" s="18" t="s">
        <v>23</v>
      </c>
      <c r="S60" s="18"/>
      <c r="T60" s="18"/>
      <c r="U60" s="18" t="s">
        <v>24</v>
      </c>
      <c r="V60" s="18" t="s">
        <v>24</v>
      </c>
      <c r="W60" s="23"/>
      <c r="X60" s="13" t="s">
        <v>168</v>
      </c>
      <c r="Y60" s="23"/>
      <c r="Z60" s="14"/>
    </row>
    <row r="61" spans="1:26" x14ac:dyDescent="0.55000000000000004">
      <c r="A61" s="24" t="str">
        <f t="shared" si="3"/>
        <v>S.PA6</v>
      </c>
      <c r="B61" s="24" t="s">
        <v>361</v>
      </c>
      <c r="C61" s="22"/>
      <c r="D61" s="23"/>
      <c r="E61" s="18" t="s">
        <v>21</v>
      </c>
      <c r="F61" s="18" t="s">
        <v>21</v>
      </c>
      <c r="G61" s="23"/>
      <c r="H61" s="34"/>
      <c r="I61" s="18"/>
      <c r="J61" s="18" t="s">
        <v>22</v>
      </c>
      <c r="K61" s="18" t="s">
        <v>23</v>
      </c>
      <c r="L61" s="18"/>
      <c r="M61" s="18"/>
      <c r="N61" s="18" t="s">
        <v>23</v>
      </c>
      <c r="O61" s="18" t="s">
        <v>23</v>
      </c>
      <c r="P61" s="18" t="s">
        <v>23</v>
      </c>
      <c r="Q61" s="18" t="s">
        <v>23</v>
      </c>
      <c r="R61" s="18" t="s">
        <v>23</v>
      </c>
      <c r="S61" s="18"/>
      <c r="T61" s="18"/>
      <c r="U61" s="18" t="s">
        <v>24</v>
      </c>
      <c r="V61" s="18" t="s">
        <v>24</v>
      </c>
      <c r="W61" s="23"/>
      <c r="X61" s="13" t="s">
        <v>362</v>
      </c>
      <c r="Y61" s="23"/>
      <c r="Z61" s="14" t="s">
        <v>363</v>
      </c>
    </row>
    <row r="62" spans="1:26" x14ac:dyDescent="0.55000000000000004">
      <c r="A62" s="24" t="str">
        <f t="shared" si="3"/>
        <v>S.PA7</v>
      </c>
      <c r="B62" s="24" t="s">
        <v>364</v>
      </c>
      <c r="C62" s="22" t="s">
        <v>365</v>
      </c>
      <c r="D62" s="23"/>
      <c r="E62" s="18" t="s">
        <v>21</v>
      </c>
      <c r="F62" s="18" t="s">
        <v>21</v>
      </c>
      <c r="G62" s="23"/>
      <c r="H62" s="34"/>
      <c r="I62" s="18"/>
      <c r="J62" s="18" t="s">
        <v>22</v>
      </c>
      <c r="K62" s="18" t="s">
        <v>23</v>
      </c>
      <c r="L62" s="18"/>
      <c r="M62" s="18"/>
      <c r="N62" s="18" t="s">
        <v>23</v>
      </c>
      <c r="O62" s="18" t="s">
        <v>23</v>
      </c>
      <c r="P62" s="19"/>
      <c r="Q62" s="18" t="s">
        <v>23</v>
      </c>
      <c r="R62" s="18" t="s">
        <v>23</v>
      </c>
      <c r="S62" s="18"/>
      <c r="T62" s="18"/>
      <c r="U62" s="18" t="s">
        <v>24</v>
      </c>
      <c r="V62" s="18" t="s">
        <v>24</v>
      </c>
      <c r="W62" s="23"/>
      <c r="X62" s="13" t="s">
        <v>366</v>
      </c>
      <c r="Y62" s="23"/>
      <c r="Z62" s="14"/>
    </row>
    <row r="63" spans="1:26" x14ac:dyDescent="0.55000000000000004">
      <c r="A63" s="24" t="str">
        <f t="shared" si="3"/>
        <v>S.PA8</v>
      </c>
      <c r="B63" s="24" t="s">
        <v>367</v>
      </c>
      <c r="C63" s="22" t="s">
        <v>368</v>
      </c>
      <c r="D63" s="23"/>
      <c r="E63" s="18" t="s">
        <v>21</v>
      </c>
      <c r="F63" s="18" t="s">
        <v>21</v>
      </c>
      <c r="G63" s="23"/>
      <c r="H63" s="34"/>
      <c r="I63" s="18"/>
      <c r="J63" s="18" t="s">
        <v>22</v>
      </c>
      <c r="K63" s="18" t="s">
        <v>23</v>
      </c>
      <c r="L63" s="18"/>
      <c r="M63" s="18"/>
      <c r="N63" s="18" t="s">
        <v>23</v>
      </c>
      <c r="O63" s="18" t="s">
        <v>23</v>
      </c>
      <c r="P63" s="19"/>
      <c r="Q63" s="18" t="s">
        <v>23</v>
      </c>
      <c r="R63" s="18" t="s">
        <v>23</v>
      </c>
      <c r="S63" s="18"/>
      <c r="T63" s="18"/>
      <c r="U63" s="18" t="s">
        <v>24</v>
      </c>
      <c r="V63" s="18" t="s">
        <v>24</v>
      </c>
      <c r="W63" s="23"/>
      <c r="X63" s="13" t="s">
        <v>369</v>
      </c>
      <c r="Y63" s="23"/>
      <c r="Z63" s="14" t="s">
        <v>370</v>
      </c>
    </row>
    <row r="64" spans="1:26" x14ac:dyDescent="0.55000000000000004">
      <c r="A64" s="24" t="str">
        <f t="shared" si="3"/>
        <v>S.PA9</v>
      </c>
      <c r="B64" s="24" t="s">
        <v>371</v>
      </c>
      <c r="C64" s="22" t="s">
        <v>372</v>
      </c>
      <c r="D64" s="23"/>
      <c r="E64" s="18" t="s">
        <v>21</v>
      </c>
      <c r="F64" s="18" t="s">
        <v>21</v>
      </c>
      <c r="G64" s="23"/>
      <c r="H64" s="34"/>
      <c r="I64" s="18"/>
      <c r="J64" s="18" t="s">
        <v>22</v>
      </c>
      <c r="K64" s="18" t="s">
        <v>23</v>
      </c>
      <c r="L64" s="18"/>
      <c r="M64" s="18"/>
      <c r="N64" s="18" t="s">
        <v>23</v>
      </c>
      <c r="O64" s="18" t="s">
        <v>23</v>
      </c>
      <c r="P64" s="19"/>
      <c r="Q64" s="18" t="s">
        <v>23</v>
      </c>
      <c r="R64" s="18" t="s">
        <v>23</v>
      </c>
      <c r="S64" s="18"/>
      <c r="T64" s="18"/>
      <c r="U64" s="18" t="s">
        <v>24</v>
      </c>
      <c r="V64" s="18" t="s">
        <v>24</v>
      </c>
      <c r="W64" s="23"/>
      <c r="X64" s="13" t="s">
        <v>373</v>
      </c>
      <c r="Y64" s="23"/>
      <c r="Z64" s="14" t="s">
        <v>370</v>
      </c>
    </row>
    <row r="65" spans="1:26" x14ac:dyDescent="0.55000000000000004">
      <c r="A65" s="24" t="str">
        <f t="shared" si="3"/>
        <v>S.PA10</v>
      </c>
      <c r="B65" s="24" t="s">
        <v>374</v>
      </c>
      <c r="C65" s="22" t="s">
        <v>375</v>
      </c>
      <c r="D65" s="23"/>
      <c r="E65" s="18" t="s">
        <v>21</v>
      </c>
      <c r="F65" s="18" t="s">
        <v>21</v>
      </c>
      <c r="G65" s="23"/>
      <c r="H65" s="34"/>
      <c r="I65" s="18"/>
      <c r="J65" s="18" t="s">
        <v>22</v>
      </c>
      <c r="K65" s="18" t="s">
        <v>23</v>
      </c>
      <c r="L65" s="18"/>
      <c r="M65" s="18"/>
      <c r="N65" s="18" t="s">
        <v>23</v>
      </c>
      <c r="O65" s="18" t="s">
        <v>23</v>
      </c>
      <c r="P65" s="19"/>
      <c r="Q65" s="18" t="s">
        <v>23</v>
      </c>
      <c r="R65" s="18" t="s">
        <v>23</v>
      </c>
      <c r="S65" s="18"/>
      <c r="T65" s="18"/>
      <c r="U65" s="18" t="s">
        <v>24</v>
      </c>
      <c r="V65" s="18" t="s">
        <v>24</v>
      </c>
      <c r="W65" s="23"/>
      <c r="X65" s="13" t="s">
        <v>376</v>
      </c>
      <c r="Y65" s="23"/>
      <c r="Z65" s="14"/>
    </row>
    <row r="66" spans="1:26" x14ac:dyDescent="0.55000000000000004">
      <c r="A66" s="24" t="str">
        <f t="shared" si="3"/>
        <v>S.PA11</v>
      </c>
      <c r="B66" s="24" t="s">
        <v>377</v>
      </c>
      <c r="C66" s="22" t="s">
        <v>378</v>
      </c>
      <c r="D66" s="23"/>
      <c r="E66" s="47"/>
      <c r="F66" s="18" t="s">
        <v>21</v>
      </c>
      <c r="G66" s="23"/>
      <c r="H66" s="34"/>
      <c r="I66" s="18"/>
      <c r="J66" s="18"/>
      <c r="K66" s="18"/>
      <c r="L66" s="18"/>
      <c r="M66" s="18"/>
      <c r="N66" s="18" t="s">
        <v>22</v>
      </c>
      <c r="O66" s="18" t="s">
        <v>23</v>
      </c>
      <c r="P66" s="19"/>
      <c r="Q66" s="18"/>
      <c r="R66" s="18"/>
      <c r="S66" s="18"/>
      <c r="T66" s="18"/>
      <c r="U66" s="18"/>
      <c r="V66" s="18" t="s">
        <v>24</v>
      </c>
      <c r="W66" s="23"/>
      <c r="X66" s="13" t="s">
        <v>379</v>
      </c>
      <c r="Y66" s="23"/>
      <c r="Z66" s="14" t="s">
        <v>380</v>
      </c>
    </row>
    <row r="67" spans="1:26" x14ac:dyDescent="0.55000000000000004">
      <c r="A67" s="24" t="str">
        <f t="shared" si="3"/>
        <v>S.PA12</v>
      </c>
      <c r="B67" s="24" t="s">
        <v>169</v>
      </c>
      <c r="C67" s="22" t="s">
        <v>170</v>
      </c>
      <c r="D67" s="23"/>
      <c r="E67" s="47"/>
      <c r="F67" s="18" t="s">
        <v>21</v>
      </c>
      <c r="G67" s="23"/>
      <c r="H67" s="34"/>
      <c r="I67" s="18"/>
      <c r="J67" s="18"/>
      <c r="K67" s="18" t="s">
        <v>22</v>
      </c>
      <c r="L67" s="18"/>
      <c r="M67" s="18"/>
      <c r="N67" s="18" t="s">
        <v>23</v>
      </c>
      <c r="O67" s="18" t="s">
        <v>23</v>
      </c>
      <c r="P67" s="19"/>
      <c r="Q67" s="18"/>
      <c r="R67" s="18"/>
      <c r="S67" s="18"/>
      <c r="T67" s="18"/>
      <c r="U67" s="18"/>
      <c r="V67" s="18" t="s">
        <v>24</v>
      </c>
      <c r="W67" s="23"/>
      <c r="X67" s="13" t="s">
        <v>171</v>
      </c>
      <c r="Y67" s="23"/>
      <c r="Z67" s="14" t="s">
        <v>381</v>
      </c>
    </row>
    <row r="68" spans="1:26" x14ac:dyDescent="0.55000000000000004">
      <c r="A68" s="24" t="str">
        <f t="shared" si="3"/>
        <v>S.PA13</v>
      </c>
      <c r="B68" s="24" t="s">
        <v>382</v>
      </c>
      <c r="C68" s="22" t="s">
        <v>383</v>
      </c>
      <c r="D68" s="23"/>
      <c r="E68" s="18" t="s">
        <v>21</v>
      </c>
      <c r="F68" s="18" t="s">
        <v>21</v>
      </c>
      <c r="G68" s="23"/>
      <c r="H68" s="34"/>
      <c r="I68" s="18"/>
      <c r="J68" s="18" t="s">
        <v>22</v>
      </c>
      <c r="K68" s="18" t="s">
        <v>23</v>
      </c>
      <c r="L68" s="18"/>
      <c r="M68" s="18"/>
      <c r="N68" s="18" t="s">
        <v>23</v>
      </c>
      <c r="O68" s="18" t="s">
        <v>23</v>
      </c>
      <c r="P68" s="19"/>
      <c r="Q68" s="18"/>
      <c r="R68" s="18"/>
      <c r="S68" s="18"/>
      <c r="T68" s="18"/>
      <c r="U68" s="18" t="s">
        <v>24</v>
      </c>
      <c r="V68" s="18" t="s">
        <v>24</v>
      </c>
      <c r="W68" s="23"/>
      <c r="X68" s="13" t="s">
        <v>384</v>
      </c>
      <c r="Y68" s="23"/>
      <c r="Z68" s="14"/>
    </row>
    <row r="69" spans="1:26" x14ac:dyDescent="0.55000000000000004">
      <c r="A69" s="24" t="str">
        <f t="shared" si="3"/>
        <v>S.PA14</v>
      </c>
      <c r="B69" s="24" t="s">
        <v>172</v>
      </c>
      <c r="C69" s="22" t="s">
        <v>173</v>
      </c>
      <c r="D69" s="23"/>
      <c r="E69" s="47"/>
      <c r="F69" s="18" t="s">
        <v>21</v>
      </c>
      <c r="G69" s="23"/>
      <c r="H69" s="34"/>
      <c r="I69" s="18"/>
      <c r="J69" s="18" t="s">
        <v>22</v>
      </c>
      <c r="K69" s="18" t="s">
        <v>23</v>
      </c>
      <c r="L69" s="18"/>
      <c r="M69" s="18"/>
      <c r="N69" s="18" t="s">
        <v>23</v>
      </c>
      <c r="O69" s="18" t="s">
        <v>23</v>
      </c>
      <c r="P69" s="19"/>
      <c r="Q69" s="18"/>
      <c r="R69" s="18"/>
      <c r="S69" s="18"/>
      <c r="T69" s="18"/>
      <c r="U69" s="18"/>
      <c r="V69" s="18" t="s">
        <v>24</v>
      </c>
      <c r="W69" s="23"/>
      <c r="X69" s="13" t="s">
        <v>174</v>
      </c>
      <c r="Y69" s="23"/>
      <c r="Z69" s="14" t="s">
        <v>205</v>
      </c>
    </row>
    <row r="70" spans="1:26" x14ac:dyDescent="0.55000000000000004">
      <c r="A70" s="24" t="str">
        <f t="shared" si="3"/>
        <v>S.PA15</v>
      </c>
      <c r="B70" s="24" t="s">
        <v>385</v>
      </c>
      <c r="C70" s="22" t="s">
        <v>386</v>
      </c>
      <c r="D70" s="23"/>
      <c r="E70" s="47"/>
      <c r="F70" s="18" t="s">
        <v>21</v>
      </c>
      <c r="G70" s="23"/>
      <c r="H70" s="34"/>
      <c r="I70" s="18"/>
      <c r="J70" s="18" t="s">
        <v>22</v>
      </c>
      <c r="K70" s="18" t="s">
        <v>23</v>
      </c>
      <c r="L70" s="18"/>
      <c r="M70" s="18"/>
      <c r="N70" s="18" t="s">
        <v>23</v>
      </c>
      <c r="O70" s="18" t="s">
        <v>23</v>
      </c>
      <c r="P70" s="19"/>
      <c r="Q70" s="18"/>
      <c r="R70" s="18"/>
      <c r="S70" s="18"/>
      <c r="T70" s="18"/>
      <c r="U70" s="18"/>
      <c r="V70" s="18" t="s">
        <v>24</v>
      </c>
      <c r="W70" s="23"/>
      <c r="X70" s="13" t="s">
        <v>387</v>
      </c>
      <c r="Y70" s="23"/>
      <c r="Z70" s="14"/>
    </row>
    <row r="71" spans="1:26" x14ac:dyDescent="0.55000000000000004">
      <c r="A71" s="24" t="str">
        <f t="shared" si="3"/>
        <v>S.PA16</v>
      </c>
      <c r="B71" s="24" t="s">
        <v>388</v>
      </c>
      <c r="C71" s="22" t="s">
        <v>389</v>
      </c>
      <c r="D71" s="23"/>
      <c r="E71" s="47"/>
      <c r="F71" s="18" t="s">
        <v>21</v>
      </c>
      <c r="G71" s="23"/>
      <c r="H71" s="34"/>
      <c r="I71" s="18"/>
      <c r="J71" s="18"/>
      <c r="K71" s="18" t="s">
        <v>22</v>
      </c>
      <c r="L71" s="18"/>
      <c r="M71" s="18"/>
      <c r="N71" s="18" t="s">
        <v>23</v>
      </c>
      <c r="O71" s="18" t="s">
        <v>23</v>
      </c>
      <c r="P71" s="19"/>
      <c r="Q71" s="18"/>
      <c r="R71" s="18"/>
      <c r="S71" s="18"/>
      <c r="T71" s="18"/>
      <c r="U71" s="18"/>
      <c r="V71" s="18" t="s">
        <v>24</v>
      </c>
      <c r="W71" s="23"/>
      <c r="X71" s="13" t="s">
        <v>390</v>
      </c>
      <c r="Y71" s="23"/>
      <c r="Z71" s="14" t="s">
        <v>391</v>
      </c>
    </row>
    <row r="72" spans="1:26" x14ac:dyDescent="0.55000000000000004">
      <c r="A72" s="24" t="str">
        <f t="shared" si="3"/>
        <v>S.PA17</v>
      </c>
      <c r="B72" s="24" t="s">
        <v>392</v>
      </c>
      <c r="C72" s="22" t="s">
        <v>393</v>
      </c>
      <c r="D72" s="23"/>
      <c r="E72" s="47"/>
      <c r="F72" s="18" t="s">
        <v>21</v>
      </c>
      <c r="G72" s="23"/>
      <c r="H72" s="34"/>
      <c r="I72" s="18"/>
      <c r="J72" s="18"/>
      <c r="K72" s="18" t="s">
        <v>22</v>
      </c>
      <c r="L72" s="18"/>
      <c r="M72" s="18"/>
      <c r="N72" s="18" t="s">
        <v>23</v>
      </c>
      <c r="O72" s="18" t="s">
        <v>23</v>
      </c>
      <c r="P72" s="19"/>
      <c r="Q72" s="18"/>
      <c r="R72" s="18"/>
      <c r="S72" s="18"/>
      <c r="T72" s="18"/>
      <c r="U72" s="18"/>
      <c r="V72" s="18" t="s">
        <v>24</v>
      </c>
      <c r="W72" s="23"/>
      <c r="X72" s="13" t="s">
        <v>394</v>
      </c>
      <c r="Y72" s="23"/>
      <c r="Z72" s="14" t="s">
        <v>391</v>
      </c>
    </row>
    <row r="73" spans="1:26" x14ac:dyDescent="0.55000000000000004">
      <c r="A73" s="24" t="str">
        <f t="shared" si="3"/>
        <v>S.PA18</v>
      </c>
      <c r="B73" s="24" t="s">
        <v>175</v>
      </c>
      <c r="C73" s="22" t="s">
        <v>176</v>
      </c>
      <c r="D73" s="23"/>
      <c r="E73" s="47"/>
      <c r="F73" s="18" t="s">
        <v>21</v>
      </c>
      <c r="G73" s="23"/>
      <c r="H73" s="34"/>
      <c r="I73" s="18"/>
      <c r="J73" s="18"/>
      <c r="K73" s="18" t="s">
        <v>22</v>
      </c>
      <c r="L73" s="18"/>
      <c r="M73" s="18"/>
      <c r="N73" s="18" t="s">
        <v>23</v>
      </c>
      <c r="O73" s="18" t="s">
        <v>23</v>
      </c>
      <c r="P73" s="19"/>
      <c r="Q73" s="18"/>
      <c r="R73" s="18"/>
      <c r="S73" s="18"/>
      <c r="T73" s="18"/>
      <c r="U73" s="18"/>
      <c r="V73" s="18" t="s">
        <v>24</v>
      </c>
      <c r="W73" s="23"/>
      <c r="X73" s="13" t="s">
        <v>178</v>
      </c>
      <c r="Y73" s="23"/>
      <c r="Z73" s="14" t="s">
        <v>391</v>
      </c>
    </row>
    <row r="74" spans="1:26" x14ac:dyDescent="0.55000000000000004">
      <c r="A74" s="24" t="str">
        <f t="shared" si="3"/>
        <v>S.PA19</v>
      </c>
      <c r="B74" s="24" t="s">
        <v>395</v>
      </c>
      <c r="C74" s="22" t="s">
        <v>396</v>
      </c>
      <c r="D74" s="23"/>
      <c r="E74" s="47"/>
      <c r="F74" s="18" t="s">
        <v>21</v>
      </c>
      <c r="G74" s="23"/>
      <c r="H74" s="34"/>
      <c r="I74" s="18"/>
      <c r="J74" s="18"/>
      <c r="K74" s="18" t="s">
        <v>22</v>
      </c>
      <c r="L74" s="18"/>
      <c r="M74" s="18"/>
      <c r="N74" s="18" t="s">
        <v>23</v>
      </c>
      <c r="O74" s="18" t="s">
        <v>23</v>
      </c>
      <c r="P74" s="19"/>
      <c r="Q74" s="18"/>
      <c r="R74" s="18"/>
      <c r="S74" s="18"/>
      <c r="T74" s="18"/>
      <c r="U74" s="18"/>
      <c r="V74" s="18" t="s">
        <v>24</v>
      </c>
      <c r="W74" s="23"/>
      <c r="X74" s="13" t="s">
        <v>397</v>
      </c>
      <c r="Y74" s="23"/>
      <c r="Z74" s="14" t="s">
        <v>398</v>
      </c>
    </row>
    <row r="75" spans="1:26" x14ac:dyDescent="0.55000000000000004">
      <c r="A75" s="24" t="str">
        <f t="shared" si="3"/>
        <v>S.PA20</v>
      </c>
      <c r="B75" s="24" t="s">
        <v>179</v>
      </c>
      <c r="C75" s="22" t="s">
        <v>399</v>
      </c>
      <c r="D75" s="23"/>
      <c r="E75" s="57" t="s">
        <v>177</v>
      </c>
      <c r="F75" s="18" t="s">
        <v>21</v>
      </c>
      <c r="G75" s="23"/>
      <c r="H75" s="34"/>
      <c r="I75" s="18"/>
      <c r="J75" s="18" t="s">
        <v>22</v>
      </c>
      <c r="K75" s="18" t="s">
        <v>23</v>
      </c>
      <c r="L75" s="18"/>
      <c r="M75" s="18"/>
      <c r="N75" s="18" t="s">
        <v>23</v>
      </c>
      <c r="O75" s="18" t="s">
        <v>23</v>
      </c>
      <c r="P75" s="19"/>
      <c r="Q75" s="18"/>
      <c r="R75" s="18"/>
      <c r="S75" s="18"/>
      <c r="T75" s="18"/>
      <c r="U75" s="18" t="s">
        <v>24</v>
      </c>
      <c r="V75" s="18" t="s">
        <v>24</v>
      </c>
      <c r="W75" s="23"/>
      <c r="X75" s="13" t="s">
        <v>181</v>
      </c>
      <c r="Y75" s="23"/>
      <c r="Z75" s="14" t="s">
        <v>400</v>
      </c>
    </row>
    <row r="76" spans="1:26" x14ac:dyDescent="0.55000000000000004">
      <c r="A76" s="24" t="str">
        <f t="shared" si="3"/>
        <v>S.PA21</v>
      </c>
      <c r="B76" s="24" t="s">
        <v>182</v>
      </c>
      <c r="C76" s="22" t="s">
        <v>183</v>
      </c>
      <c r="D76" s="23"/>
      <c r="E76" s="47"/>
      <c r="F76" s="18" t="s">
        <v>21</v>
      </c>
      <c r="G76" s="23"/>
      <c r="H76" s="34"/>
      <c r="I76" s="18"/>
      <c r="J76" s="18"/>
      <c r="K76" s="18"/>
      <c r="L76" s="18"/>
      <c r="M76" s="24"/>
      <c r="N76" s="18" t="s">
        <v>22</v>
      </c>
      <c r="O76" s="18" t="s">
        <v>23</v>
      </c>
      <c r="P76" s="18" t="s">
        <v>23</v>
      </c>
      <c r="Q76" s="18" t="s">
        <v>23</v>
      </c>
      <c r="R76" s="18" t="s">
        <v>23</v>
      </c>
      <c r="S76" s="24"/>
      <c r="T76" s="24"/>
      <c r="U76" s="24"/>
      <c r="V76" s="18" t="s">
        <v>24</v>
      </c>
      <c r="W76" s="23"/>
      <c r="X76" s="13" t="s">
        <v>185</v>
      </c>
      <c r="Y76" s="23"/>
      <c r="Z76" s="14" t="s">
        <v>401</v>
      </c>
    </row>
    <row r="77" spans="1:26" x14ac:dyDescent="0.55000000000000004">
      <c r="A77" s="24" t="str">
        <f t="shared" si="3"/>
        <v>S.PA22</v>
      </c>
      <c r="B77" s="24" t="s">
        <v>186</v>
      </c>
      <c r="C77" s="22" t="s">
        <v>187</v>
      </c>
      <c r="D77" s="23"/>
      <c r="E77" s="47"/>
      <c r="F77" s="18" t="s">
        <v>21</v>
      </c>
      <c r="G77" s="23"/>
      <c r="H77" s="34"/>
      <c r="I77" s="18"/>
      <c r="J77" s="18"/>
      <c r="K77" s="18"/>
      <c r="L77" s="18" t="s">
        <v>22</v>
      </c>
      <c r="M77" s="18"/>
      <c r="N77" s="18"/>
      <c r="O77" s="18" t="s">
        <v>23</v>
      </c>
      <c r="P77" s="19"/>
      <c r="Q77" s="18" t="s">
        <v>23</v>
      </c>
      <c r="R77" s="18" t="s">
        <v>23</v>
      </c>
      <c r="S77" s="18"/>
      <c r="T77" s="18"/>
      <c r="U77" s="18"/>
      <c r="V77" s="18" t="s">
        <v>24</v>
      </c>
      <c r="W77" s="23"/>
      <c r="X77" s="13" t="s">
        <v>188</v>
      </c>
      <c r="Y77" s="23"/>
      <c r="Z77" s="14" t="s">
        <v>401</v>
      </c>
    </row>
    <row r="78" spans="1:26" ht="28.8" x14ac:dyDescent="0.55000000000000004">
      <c r="A78" s="24" t="str">
        <f>"S.PA"&amp;ROW(B78)-55</f>
        <v>S.PA23</v>
      </c>
      <c r="B78" s="24" t="s">
        <v>189</v>
      </c>
      <c r="C78" s="22" t="s">
        <v>190</v>
      </c>
      <c r="D78" s="23"/>
      <c r="E78" s="47"/>
      <c r="F78" s="18" t="s">
        <v>21</v>
      </c>
      <c r="G78" s="23"/>
      <c r="H78" s="128" t="s">
        <v>191</v>
      </c>
      <c r="I78" s="113"/>
      <c r="J78" s="113"/>
      <c r="K78" s="113"/>
      <c r="L78" s="113"/>
      <c r="M78" s="113"/>
      <c r="N78" s="113"/>
      <c r="O78" s="113"/>
      <c r="P78" s="113"/>
      <c r="Q78" s="113"/>
      <c r="R78" s="113"/>
      <c r="S78" s="113"/>
      <c r="T78" s="113"/>
      <c r="U78" s="113"/>
      <c r="V78" s="129"/>
      <c r="W78" s="23"/>
      <c r="X78" s="13" t="s">
        <v>192</v>
      </c>
      <c r="Y78" s="23"/>
      <c r="Z78" s="14" t="s">
        <v>402</v>
      </c>
    </row>
    <row r="79" spans="1:26" x14ac:dyDescent="0.55000000000000004">
      <c r="A79" s="143" t="str">
        <f>"S.PA"&amp;ROW(B79)-55</f>
        <v>S.PA24</v>
      </c>
      <c r="B79" s="143" t="s">
        <v>193</v>
      </c>
      <c r="C79" s="143" t="s">
        <v>194</v>
      </c>
      <c r="D79" s="7"/>
      <c r="E79" s="149"/>
      <c r="F79" s="138" t="s">
        <v>21</v>
      </c>
      <c r="G79" s="7"/>
      <c r="H79" s="137"/>
      <c r="I79" s="137"/>
      <c r="J79" s="137"/>
      <c r="K79" s="137" t="s">
        <v>22</v>
      </c>
      <c r="L79" s="137"/>
      <c r="M79" s="137"/>
      <c r="N79" s="137"/>
      <c r="O79" s="137"/>
      <c r="P79" s="137"/>
      <c r="Q79" s="137" t="s">
        <v>23</v>
      </c>
      <c r="R79" s="137" t="s">
        <v>23</v>
      </c>
      <c r="S79" s="137"/>
      <c r="T79" s="137"/>
      <c r="U79" s="137"/>
      <c r="V79" s="137" t="s">
        <v>24</v>
      </c>
      <c r="W79" s="7"/>
      <c r="X79" s="25" t="s">
        <v>403</v>
      </c>
      <c r="Y79" s="7"/>
      <c r="Z79" s="143" t="s">
        <v>404</v>
      </c>
    </row>
    <row r="80" spans="1:26" x14ac:dyDescent="0.55000000000000004">
      <c r="A80" s="144"/>
      <c r="B80" s="144"/>
      <c r="C80" s="144"/>
      <c r="D80" s="7"/>
      <c r="E80" s="149"/>
      <c r="F80" s="138"/>
      <c r="G80" s="7"/>
      <c r="H80" s="138"/>
      <c r="I80" s="138"/>
      <c r="J80" s="138"/>
      <c r="K80" s="138"/>
      <c r="L80" s="138"/>
      <c r="M80" s="138"/>
      <c r="N80" s="138"/>
      <c r="O80" s="138"/>
      <c r="P80" s="138"/>
      <c r="Q80" s="138"/>
      <c r="R80" s="138"/>
      <c r="S80" s="138"/>
      <c r="T80" s="138"/>
      <c r="U80" s="138"/>
      <c r="V80" s="138" t="s">
        <v>405</v>
      </c>
      <c r="W80" s="7"/>
      <c r="X80" s="13" t="s">
        <v>406</v>
      </c>
      <c r="Y80" s="7"/>
      <c r="Z80" s="144"/>
    </row>
    <row r="81" spans="1:26" x14ac:dyDescent="0.55000000000000004">
      <c r="A81" s="145"/>
      <c r="B81" s="145"/>
      <c r="C81" s="145"/>
      <c r="D81" s="7"/>
      <c r="E81" s="150"/>
      <c r="F81" s="139"/>
      <c r="G81" s="7"/>
      <c r="H81" s="139"/>
      <c r="I81" s="139"/>
      <c r="J81" s="139"/>
      <c r="K81" s="139"/>
      <c r="L81" s="139"/>
      <c r="M81" s="139"/>
      <c r="N81" s="139"/>
      <c r="O81" s="139"/>
      <c r="P81" s="139"/>
      <c r="Q81" s="139"/>
      <c r="R81" s="139"/>
      <c r="S81" s="139"/>
      <c r="T81" s="139"/>
      <c r="U81" s="139"/>
      <c r="V81" s="139" t="s">
        <v>405</v>
      </c>
      <c r="W81" s="7"/>
      <c r="X81" s="13" t="s">
        <v>407</v>
      </c>
      <c r="Y81" s="7"/>
      <c r="Z81" s="145"/>
    </row>
    <row r="82" spans="1:26" x14ac:dyDescent="0.55000000000000004">
      <c r="A82" s="24" t="str">
        <f>"S.PA"&amp;ROW(B80)-55</f>
        <v>S.PA25</v>
      </c>
      <c r="B82" s="37" t="s">
        <v>196</v>
      </c>
      <c r="C82" s="43" t="s">
        <v>197</v>
      </c>
      <c r="D82" s="7"/>
      <c r="E82" s="47"/>
      <c r="F82" s="18" t="s">
        <v>21</v>
      </c>
      <c r="G82" s="23"/>
      <c r="H82" s="34"/>
      <c r="I82" s="18"/>
      <c r="J82" s="18" t="s">
        <v>22</v>
      </c>
      <c r="K82" s="18" t="s">
        <v>23</v>
      </c>
      <c r="L82" s="18"/>
      <c r="M82" s="18"/>
      <c r="N82" s="18" t="s">
        <v>23</v>
      </c>
      <c r="O82" s="18" t="s">
        <v>23</v>
      </c>
      <c r="P82" s="19"/>
      <c r="Q82" s="18" t="s">
        <v>23</v>
      </c>
      <c r="R82" s="18" t="s">
        <v>23</v>
      </c>
      <c r="S82" s="18"/>
      <c r="T82" s="18"/>
      <c r="U82" s="18"/>
      <c r="V82" s="18" t="s">
        <v>24</v>
      </c>
      <c r="W82" s="23"/>
      <c r="X82" s="13" t="s">
        <v>181</v>
      </c>
      <c r="Y82" s="7"/>
      <c r="Z82" s="15" t="s">
        <v>205</v>
      </c>
    </row>
    <row r="83" spans="1:26" x14ac:dyDescent="0.55000000000000004">
      <c r="A83" s="24" t="str">
        <f t="shared" ref="A83:A84" si="4">"S.PA"&amp;ROW(B81)-55</f>
        <v>S.PA26</v>
      </c>
      <c r="B83" s="37" t="s">
        <v>408</v>
      </c>
      <c r="C83" s="43" t="s">
        <v>409</v>
      </c>
      <c r="D83" s="7"/>
      <c r="E83" s="47"/>
      <c r="F83" s="18" t="s">
        <v>21</v>
      </c>
      <c r="G83" s="7"/>
      <c r="H83" s="34"/>
      <c r="I83" s="18"/>
      <c r="J83" s="18"/>
      <c r="K83" s="18"/>
      <c r="L83" s="18"/>
      <c r="M83" s="18"/>
      <c r="N83" s="18"/>
      <c r="O83" s="18"/>
      <c r="P83" s="19"/>
      <c r="Q83" s="18" t="s">
        <v>22</v>
      </c>
      <c r="R83" s="18" t="s">
        <v>23</v>
      </c>
      <c r="S83" s="18"/>
      <c r="T83" s="18"/>
      <c r="U83" s="18"/>
      <c r="V83" s="18" t="s">
        <v>24</v>
      </c>
      <c r="W83" s="7"/>
      <c r="X83" s="15" t="s">
        <v>34</v>
      </c>
      <c r="Y83" s="7"/>
      <c r="Z83" s="15"/>
    </row>
    <row r="84" spans="1:26" x14ac:dyDescent="0.55000000000000004">
      <c r="A84" s="24" t="str">
        <f t="shared" si="4"/>
        <v>S.PA27</v>
      </c>
      <c r="B84" s="37" t="s">
        <v>198</v>
      </c>
      <c r="C84" s="43" t="s">
        <v>199</v>
      </c>
      <c r="D84" s="7"/>
      <c r="E84" s="47"/>
      <c r="F84" s="18" t="s">
        <v>21</v>
      </c>
      <c r="G84" s="7"/>
      <c r="H84" s="34"/>
      <c r="I84" s="18"/>
      <c r="J84" s="18"/>
      <c r="K84" s="18" t="s">
        <v>22</v>
      </c>
      <c r="L84" s="19" t="s">
        <v>23</v>
      </c>
      <c r="M84" s="18"/>
      <c r="N84" s="18" t="s">
        <v>23</v>
      </c>
      <c r="O84" s="18" t="s">
        <v>23</v>
      </c>
      <c r="P84" s="19"/>
      <c r="Q84" s="19" t="s">
        <v>23</v>
      </c>
      <c r="R84" s="19" t="s">
        <v>23</v>
      </c>
      <c r="S84" s="18"/>
      <c r="T84" s="18"/>
      <c r="U84" s="18"/>
      <c r="V84" s="18" t="s">
        <v>24</v>
      </c>
      <c r="W84" s="7"/>
      <c r="X84" s="15" t="s">
        <v>34</v>
      </c>
      <c r="Y84" s="7"/>
      <c r="Z84" s="15" t="s">
        <v>410</v>
      </c>
    </row>
    <row r="85" spans="1:26" x14ac:dyDescent="0.55000000000000004">
      <c r="A85" s="123" t="s">
        <v>200</v>
      </c>
      <c r="B85" s="123"/>
      <c r="C85" s="124"/>
      <c r="D85" s="1"/>
      <c r="E85" s="17"/>
      <c r="F85" s="17"/>
      <c r="G85" s="3"/>
      <c r="H85" s="16"/>
      <c r="I85" s="17"/>
      <c r="J85" s="17"/>
      <c r="K85" s="17"/>
      <c r="L85" s="17"/>
      <c r="M85" s="17"/>
      <c r="N85" s="17"/>
      <c r="O85" s="17"/>
      <c r="P85" s="28"/>
      <c r="Q85" s="17"/>
      <c r="R85" s="17"/>
      <c r="S85" s="17"/>
      <c r="T85" s="17"/>
      <c r="U85" s="17"/>
      <c r="V85" s="17"/>
      <c r="W85" s="3"/>
      <c r="X85" s="16"/>
      <c r="Y85" s="3"/>
      <c r="Z85" s="16"/>
    </row>
    <row r="86" spans="1:26" x14ac:dyDescent="0.55000000000000004">
      <c r="A86" s="24" t="s">
        <v>201</v>
      </c>
      <c r="B86" s="24" t="s">
        <v>202</v>
      </c>
      <c r="C86" s="22" t="s">
        <v>203</v>
      </c>
      <c r="D86" s="23"/>
      <c r="E86" s="8" t="s">
        <v>411</v>
      </c>
      <c r="F86" s="8" t="s">
        <v>411</v>
      </c>
      <c r="G86" s="23"/>
      <c r="H86" s="34"/>
      <c r="I86" s="18"/>
      <c r="J86" s="18" t="s">
        <v>22</v>
      </c>
      <c r="K86" s="18" t="s">
        <v>23</v>
      </c>
      <c r="L86" s="18" t="s">
        <v>23</v>
      </c>
      <c r="M86" s="18"/>
      <c r="N86" s="18" t="s">
        <v>23</v>
      </c>
      <c r="O86" s="18" t="s">
        <v>23</v>
      </c>
      <c r="P86" s="19"/>
      <c r="Q86" s="18"/>
      <c r="R86" s="18"/>
      <c r="S86" s="18"/>
      <c r="T86" s="18"/>
      <c r="U86" s="18" t="s">
        <v>24</v>
      </c>
      <c r="V86" s="18" t="s">
        <v>24</v>
      </c>
      <c r="W86" s="23"/>
      <c r="X86" s="13" t="s">
        <v>204</v>
      </c>
      <c r="Y86" s="23"/>
      <c r="Z86" s="31" t="s">
        <v>205</v>
      </c>
    </row>
    <row r="87" spans="1:26" x14ac:dyDescent="0.55000000000000004">
      <c r="A87" s="24" t="s">
        <v>206</v>
      </c>
      <c r="B87" s="24" t="s">
        <v>207</v>
      </c>
      <c r="C87" s="22" t="s">
        <v>208</v>
      </c>
      <c r="D87" s="23"/>
      <c r="E87" s="18" t="s">
        <v>411</v>
      </c>
      <c r="F87" s="18" t="s">
        <v>411</v>
      </c>
      <c r="G87" s="23"/>
      <c r="H87" s="34"/>
      <c r="I87" s="18"/>
      <c r="J87" s="18" t="s">
        <v>22</v>
      </c>
      <c r="K87" s="18" t="s">
        <v>23</v>
      </c>
      <c r="L87" s="18"/>
      <c r="M87" s="18"/>
      <c r="N87" s="18" t="s">
        <v>23</v>
      </c>
      <c r="O87" s="18" t="s">
        <v>23</v>
      </c>
      <c r="P87" s="19"/>
      <c r="Q87" s="18"/>
      <c r="R87" s="18"/>
      <c r="S87" s="18"/>
      <c r="T87" s="18"/>
      <c r="U87" s="18" t="s">
        <v>24</v>
      </c>
      <c r="V87" s="18" t="s">
        <v>24</v>
      </c>
      <c r="W87" s="23"/>
      <c r="X87" s="13" t="s">
        <v>209</v>
      </c>
      <c r="Y87" s="23"/>
      <c r="Z87" s="31" t="s">
        <v>205</v>
      </c>
    </row>
    <row r="88" spans="1:26" x14ac:dyDescent="0.55000000000000004">
      <c r="A88" s="24" t="s">
        <v>210</v>
      </c>
      <c r="B88" s="24" t="s">
        <v>211</v>
      </c>
      <c r="C88" s="22" t="s">
        <v>212</v>
      </c>
      <c r="D88" s="23"/>
      <c r="E88" s="18" t="s">
        <v>411</v>
      </c>
      <c r="F88" s="18" t="s">
        <v>411</v>
      </c>
      <c r="G88" s="23"/>
      <c r="H88" s="18" t="s">
        <v>22</v>
      </c>
      <c r="I88" s="18"/>
      <c r="J88" s="18" t="s">
        <v>23</v>
      </c>
      <c r="K88" s="18" t="s">
        <v>23</v>
      </c>
      <c r="L88" s="18"/>
      <c r="M88" s="18"/>
      <c r="N88" s="18" t="s">
        <v>23</v>
      </c>
      <c r="O88" s="18"/>
      <c r="P88" s="19"/>
      <c r="Q88" s="18"/>
      <c r="R88" s="18"/>
      <c r="S88" s="18"/>
      <c r="T88" s="18"/>
      <c r="U88" s="18" t="s">
        <v>24</v>
      </c>
      <c r="V88" s="18" t="s">
        <v>24</v>
      </c>
      <c r="W88" s="23"/>
      <c r="X88" s="13" t="s">
        <v>213</v>
      </c>
      <c r="Y88" s="23"/>
      <c r="Z88" s="31" t="s">
        <v>205</v>
      </c>
    </row>
    <row r="89" spans="1:26" x14ac:dyDescent="0.55000000000000004">
      <c r="A89" s="24" t="s">
        <v>214</v>
      </c>
      <c r="B89" s="24" t="s">
        <v>215</v>
      </c>
      <c r="C89" s="22" t="s">
        <v>216</v>
      </c>
      <c r="D89" s="23"/>
      <c r="E89" s="18" t="s">
        <v>411</v>
      </c>
      <c r="F89" s="18" t="s">
        <v>411</v>
      </c>
      <c r="G89" s="23"/>
      <c r="H89" s="34"/>
      <c r="I89" s="18"/>
      <c r="J89" s="18" t="s">
        <v>22</v>
      </c>
      <c r="K89" s="18" t="s">
        <v>23</v>
      </c>
      <c r="L89" s="18"/>
      <c r="M89" s="18"/>
      <c r="N89" s="18" t="s">
        <v>23</v>
      </c>
      <c r="O89" s="18"/>
      <c r="P89" s="19"/>
      <c r="Q89" s="18"/>
      <c r="R89" s="18"/>
      <c r="S89" s="18"/>
      <c r="T89" s="18"/>
      <c r="U89" s="18" t="s">
        <v>24</v>
      </c>
      <c r="V89" s="18" t="s">
        <v>24</v>
      </c>
      <c r="W89" s="23"/>
      <c r="X89" s="13" t="s">
        <v>217</v>
      </c>
      <c r="Y89" s="23"/>
      <c r="Z89" s="31" t="s">
        <v>205</v>
      </c>
    </row>
    <row r="90" spans="1:26" x14ac:dyDescent="0.55000000000000004">
      <c r="A90" s="24" t="s">
        <v>218</v>
      </c>
      <c r="B90" s="24" t="s">
        <v>219</v>
      </c>
      <c r="C90" s="22" t="s">
        <v>220</v>
      </c>
      <c r="D90" s="23"/>
      <c r="E90" s="18" t="s">
        <v>411</v>
      </c>
      <c r="F90" s="18" t="s">
        <v>411</v>
      </c>
      <c r="G90" s="23"/>
      <c r="H90" s="18" t="s">
        <v>22</v>
      </c>
      <c r="I90" s="18" t="s">
        <v>23</v>
      </c>
      <c r="J90" s="18" t="s">
        <v>23</v>
      </c>
      <c r="K90" s="18" t="s">
        <v>23</v>
      </c>
      <c r="L90" s="18"/>
      <c r="M90" s="18"/>
      <c r="N90" s="18" t="s">
        <v>23</v>
      </c>
      <c r="O90" s="18"/>
      <c r="P90" s="19"/>
      <c r="Q90" s="18"/>
      <c r="R90" s="18"/>
      <c r="S90" s="18"/>
      <c r="T90" s="18"/>
      <c r="U90" s="18" t="s">
        <v>24</v>
      </c>
      <c r="V90" s="18" t="s">
        <v>24</v>
      </c>
      <c r="W90" s="23"/>
      <c r="X90" s="13" t="s">
        <v>221</v>
      </c>
      <c r="Y90" s="23"/>
      <c r="Z90" s="31" t="s">
        <v>205</v>
      </c>
    </row>
    <row r="91" spans="1:26" x14ac:dyDescent="0.55000000000000004">
      <c r="A91" s="24" t="s">
        <v>222</v>
      </c>
      <c r="B91" s="24" t="s">
        <v>223</v>
      </c>
      <c r="C91" s="22" t="s">
        <v>224</v>
      </c>
      <c r="D91" s="23"/>
      <c r="E91" s="47"/>
      <c r="F91" s="18" t="s">
        <v>411</v>
      </c>
      <c r="G91" s="23"/>
      <c r="H91" s="34"/>
      <c r="I91" s="18"/>
      <c r="J91" s="18"/>
      <c r="K91" s="18"/>
      <c r="L91" s="18" t="s">
        <v>22</v>
      </c>
      <c r="M91" s="18"/>
      <c r="N91" s="18" t="s">
        <v>23</v>
      </c>
      <c r="O91" s="18" t="s">
        <v>23</v>
      </c>
      <c r="P91" s="19"/>
      <c r="Q91" s="18" t="s">
        <v>23</v>
      </c>
      <c r="R91" s="18" t="s">
        <v>23</v>
      </c>
      <c r="S91" s="18"/>
      <c r="T91" s="18"/>
      <c r="U91" s="18"/>
      <c r="V91" s="18" t="s">
        <v>24</v>
      </c>
      <c r="W91" s="23"/>
      <c r="X91" s="13" t="s">
        <v>225</v>
      </c>
      <c r="Y91" s="23"/>
      <c r="Z91" s="31" t="s">
        <v>205</v>
      </c>
    </row>
    <row r="92" spans="1:26" x14ac:dyDescent="0.55000000000000004">
      <c r="A92" s="24" t="s">
        <v>226</v>
      </c>
      <c r="B92" s="24" t="s">
        <v>227</v>
      </c>
      <c r="C92" s="22" t="s">
        <v>228</v>
      </c>
      <c r="D92" s="23"/>
      <c r="E92" s="47"/>
      <c r="F92" s="18" t="s">
        <v>411</v>
      </c>
      <c r="G92" s="23"/>
      <c r="H92" s="34"/>
      <c r="I92" s="18"/>
      <c r="J92" s="18"/>
      <c r="K92" s="18" t="s">
        <v>22</v>
      </c>
      <c r="L92" s="18" t="s">
        <v>23</v>
      </c>
      <c r="M92" s="18"/>
      <c r="N92" s="18" t="s">
        <v>23</v>
      </c>
      <c r="O92" s="18" t="s">
        <v>23</v>
      </c>
      <c r="P92" s="19"/>
      <c r="Q92" s="18" t="s">
        <v>23</v>
      </c>
      <c r="R92" s="18" t="s">
        <v>23</v>
      </c>
      <c r="S92" s="18"/>
      <c r="T92" s="18"/>
      <c r="U92" s="18"/>
      <c r="V92" s="18" t="s">
        <v>24</v>
      </c>
      <c r="W92" s="23"/>
      <c r="X92" s="13" t="s">
        <v>229</v>
      </c>
      <c r="Y92" s="23"/>
      <c r="Z92" s="31" t="s">
        <v>205</v>
      </c>
    </row>
    <row r="93" spans="1:26" x14ac:dyDescent="0.55000000000000004">
      <c r="A93" s="24" t="s">
        <v>230</v>
      </c>
      <c r="B93" s="24" t="s">
        <v>231</v>
      </c>
      <c r="C93" s="22" t="s">
        <v>232</v>
      </c>
      <c r="D93" s="23"/>
      <c r="E93" s="18" t="s">
        <v>411</v>
      </c>
      <c r="F93" s="18" t="s">
        <v>411</v>
      </c>
      <c r="G93" s="23"/>
      <c r="H93" s="34"/>
      <c r="I93" s="18" t="s">
        <v>22</v>
      </c>
      <c r="J93" s="18" t="s">
        <v>23</v>
      </c>
      <c r="K93" s="18" t="s">
        <v>23</v>
      </c>
      <c r="L93" s="18" t="s">
        <v>23</v>
      </c>
      <c r="M93" s="18"/>
      <c r="N93" s="18"/>
      <c r="O93" s="18"/>
      <c r="P93" s="19"/>
      <c r="Q93" s="18"/>
      <c r="R93" s="18"/>
      <c r="S93" s="18"/>
      <c r="T93" s="18"/>
      <c r="U93" s="18" t="s">
        <v>24</v>
      </c>
      <c r="V93" s="18" t="s">
        <v>24</v>
      </c>
      <c r="W93" s="23"/>
      <c r="X93" s="13" t="s">
        <v>233</v>
      </c>
      <c r="Y93" s="23"/>
      <c r="Z93" s="31" t="s">
        <v>205</v>
      </c>
    </row>
    <row r="94" spans="1:26" x14ac:dyDescent="0.55000000000000004">
      <c r="A94" s="24" t="s">
        <v>234</v>
      </c>
      <c r="B94" s="24" t="s">
        <v>235</v>
      </c>
      <c r="C94" s="22" t="s">
        <v>236</v>
      </c>
      <c r="D94" s="23"/>
      <c r="E94" s="18" t="s">
        <v>411</v>
      </c>
      <c r="F94" s="18" t="s">
        <v>411</v>
      </c>
      <c r="G94" s="23"/>
      <c r="H94" s="34"/>
      <c r="I94" s="18" t="s">
        <v>22</v>
      </c>
      <c r="J94" s="18" t="s">
        <v>23</v>
      </c>
      <c r="K94" s="18" t="s">
        <v>23</v>
      </c>
      <c r="L94" s="18" t="s">
        <v>23</v>
      </c>
      <c r="M94" s="18"/>
      <c r="N94" s="18"/>
      <c r="O94" s="18"/>
      <c r="P94" s="19"/>
      <c r="Q94" s="18"/>
      <c r="R94" s="18"/>
      <c r="S94" s="18"/>
      <c r="T94" s="18"/>
      <c r="U94" s="18" t="s">
        <v>24</v>
      </c>
      <c r="V94" s="18" t="s">
        <v>24</v>
      </c>
      <c r="W94" s="23"/>
      <c r="X94" s="13" t="s">
        <v>237</v>
      </c>
      <c r="Y94" s="23"/>
      <c r="Z94" s="31" t="s">
        <v>205</v>
      </c>
    </row>
    <row r="95" spans="1:26" x14ac:dyDescent="0.55000000000000004">
      <c r="A95" s="24" t="s">
        <v>238</v>
      </c>
      <c r="B95" s="24" t="s">
        <v>239</v>
      </c>
      <c r="C95" s="22" t="s">
        <v>240</v>
      </c>
      <c r="D95" s="23"/>
      <c r="E95" s="18" t="s">
        <v>411</v>
      </c>
      <c r="F95" s="18" t="s">
        <v>411</v>
      </c>
      <c r="G95" s="23"/>
      <c r="H95" s="34"/>
      <c r="I95" s="18"/>
      <c r="J95" s="18" t="s">
        <v>22</v>
      </c>
      <c r="K95" s="18" t="s">
        <v>23</v>
      </c>
      <c r="L95" s="18"/>
      <c r="M95" s="18"/>
      <c r="N95" s="18"/>
      <c r="O95" s="18"/>
      <c r="P95" s="19"/>
      <c r="Q95" s="18"/>
      <c r="R95" s="18"/>
      <c r="S95" s="18"/>
      <c r="T95" s="18"/>
      <c r="U95" s="18" t="s">
        <v>24</v>
      </c>
      <c r="V95" s="18" t="s">
        <v>24</v>
      </c>
      <c r="W95" s="23"/>
      <c r="X95" s="13" t="s">
        <v>241</v>
      </c>
      <c r="Y95" s="23"/>
      <c r="Z95" s="31" t="s">
        <v>205</v>
      </c>
    </row>
    <row r="96" spans="1:26" x14ac:dyDescent="0.55000000000000004">
      <c r="A96" s="24" t="s">
        <v>242</v>
      </c>
      <c r="B96" s="24" t="s">
        <v>243</v>
      </c>
      <c r="C96" s="22" t="s">
        <v>244</v>
      </c>
      <c r="D96" s="23"/>
      <c r="E96" s="47"/>
      <c r="F96" s="18" t="s">
        <v>411</v>
      </c>
      <c r="G96" s="23"/>
      <c r="H96" s="34"/>
      <c r="I96" s="18"/>
      <c r="J96" s="18"/>
      <c r="K96" s="18" t="s">
        <v>22</v>
      </c>
      <c r="L96" s="18"/>
      <c r="M96" s="18"/>
      <c r="N96" s="18" t="s">
        <v>23</v>
      </c>
      <c r="O96" s="18" t="s">
        <v>23</v>
      </c>
      <c r="P96" s="19"/>
      <c r="Q96" s="18" t="s">
        <v>23</v>
      </c>
      <c r="R96" s="18" t="s">
        <v>23</v>
      </c>
      <c r="S96" s="18"/>
      <c r="T96" s="18"/>
      <c r="U96" s="18"/>
      <c r="V96" s="18" t="s">
        <v>24</v>
      </c>
      <c r="W96" s="23"/>
      <c r="X96" s="13" t="s">
        <v>245</v>
      </c>
      <c r="Y96" s="23"/>
      <c r="Z96" s="31" t="s">
        <v>205</v>
      </c>
    </row>
    <row r="97" spans="1:26" x14ac:dyDescent="0.55000000000000004">
      <c r="A97" s="24" t="s">
        <v>246</v>
      </c>
      <c r="B97" s="24" t="s">
        <v>247</v>
      </c>
      <c r="C97" s="22" t="s">
        <v>248</v>
      </c>
      <c r="D97" s="23"/>
      <c r="E97" s="47"/>
      <c r="F97" s="18" t="s">
        <v>411</v>
      </c>
      <c r="G97" s="23"/>
      <c r="H97" s="34"/>
      <c r="I97" s="18"/>
      <c r="J97" s="18"/>
      <c r="K97" s="18"/>
      <c r="L97" s="18"/>
      <c r="M97" s="18" t="s">
        <v>22</v>
      </c>
      <c r="N97" s="18" t="s">
        <v>23</v>
      </c>
      <c r="O97" s="18" t="s">
        <v>23</v>
      </c>
      <c r="P97" s="19"/>
      <c r="Q97" s="18" t="s">
        <v>23</v>
      </c>
      <c r="R97" s="18" t="s">
        <v>23</v>
      </c>
      <c r="S97" s="18"/>
      <c r="T97" s="18"/>
      <c r="U97" s="18"/>
      <c r="V97" s="18" t="s">
        <v>24</v>
      </c>
      <c r="W97" s="23"/>
      <c r="X97" s="13" t="s">
        <v>249</v>
      </c>
      <c r="Y97" s="23"/>
      <c r="Z97" s="31" t="s">
        <v>205</v>
      </c>
    </row>
    <row r="98" spans="1:26" x14ac:dyDescent="0.55000000000000004">
      <c r="A98" s="24" t="s">
        <v>250</v>
      </c>
      <c r="B98" s="24" t="s">
        <v>253</v>
      </c>
      <c r="C98" s="22" t="s">
        <v>105</v>
      </c>
      <c r="D98" s="23"/>
      <c r="E98" s="18" t="s">
        <v>411</v>
      </c>
      <c r="F98" s="18" t="s">
        <v>411</v>
      </c>
      <c r="G98" s="23"/>
      <c r="H98" s="18" t="s">
        <v>22</v>
      </c>
      <c r="I98" s="18" t="s">
        <v>23</v>
      </c>
      <c r="J98" s="18" t="s">
        <v>23</v>
      </c>
      <c r="K98" s="18" t="s">
        <v>23</v>
      </c>
      <c r="L98" s="18"/>
      <c r="M98" s="18"/>
      <c r="N98" s="18"/>
      <c r="O98" s="18"/>
      <c r="P98" s="19"/>
      <c r="Q98" s="18"/>
      <c r="R98" s="18"/>
      <c r="S98" s="18"/>
      <c r="T98" s="18"/>
      <c r="U98" s="18" t="s">
        <v>24</v>
      </c>
      <c r="V98" s="18" t="s">
        <v>24</v>
      </c>
      <c r="W98" s="23"/>
      <c r="X98" s="13" t="s">
        <v>254</v>
      </c>
      <c r="Y98" s="23"/>
      <c r="Z98" s="31" t="s">
        <v>205</v>
      </c>
    </row>
    <row r="99" spans="1:26" ht="19" customHeight="1" x14ac:dyDescent="0.55000000000000004">
      <c r="A99" s="24" t="s">
        <v>255</v>
      </c>
      <c r="B99" s="24" t="s">
        <v>256</v>
      </c>
      <c r="C99" s="22" t="s">
        <v>257</v>
      </c>
      <c r="D99" s="23"/>
      <c r="E99" s="18" t="s">
        <v>411</v>
      </c>
      <c r="F99" s="18" t="s">
        <v>411</v>
      </c>
      <c r="G99" s="23"/>
      <c r="H99" s="34"/>
      <c r="I99" s="18" t="s">
        <v>22</v>
      </c>
      <c r="J99" s="18" t="s">
        <v>23</v>
      </c>
      <c r="K99" s="18" t="s">
        <v>23</v>
      </c>
      <c r="L99" s="18"/>
      <c r="M99" s="18"/>
      <c r="N99" s="18"/>
      <c r="O99" s="18"/>
      <c r="P99" s="19"/>
      <c r="Q99" s="18"/>
      <c r="R99" s="18"/>
      <c r="S99" s="18"/>
      <c r="T99" s="18"/>
      <c r="U99" s="18" t="s">
        <v>24</v>
      </c>
      <c r="V99" s="18" t="s">
        <v>24</v>
      </c>
      <c r="W99" s="23"/>
      <c r="X99" s="13" t="s">
        <v>25</v>
      </c>
      <c r="Y99" s="23"/>
      <c r="Z99" s="31" t="s">
        <v>205</v>
      </c>
    </row>
    <row r="100" spans="1:26" ht="409" customHeight="1" x14ac:dyDescent="0.55000000000000004">
      <c r="A100" s="24" t="s">
        <v>258</v>
      </c>
      <c r="B100" s="24" t="s">
        <v>259</v>
      </c>
      <c r="C100" s="22" t="s">
        <v>260</v>
      </c>
      <c r="D100" s="23"/>
      <c r="E100" s="18" t="s">
        <v>411</v>
      </c>
      <c r="F100" s="18" t="s">
        <v>411</v>
      </c>
      <c r="G100" s="23"/>
      <c r="H100" s="34"/>
      <c r="I100" s="18"/>
      <c r="J100" s="18" t="s">
        <v>22</v>
      </c>
      <c r="K100" s="18" t="s">
        <v>23</v>
      </c>
      <c r="L100" s="18"/>
      <c r="M100" s="18"/>
      <c r="N100" s="18"/>
      <c r="O100" s="18"/>
      <c r="P100" s="19"/>
      <c r="Q100" s="18"/>
      <c r="R100" s="18"/>
      <c r="S100" s="18"/>
      <c r="T100" s="18"/>
      <c r="U100" s="18" t="s">
        <v>24</v>
      </c>
      <c r="V100" s="18" t="s">
        <v>24</v>
      </c>
      <c r="W100" s="23"/>
      <c r="X100" s="13"/>
      <c r="Y100" s="23"/>
      <c r="Z100" s="32" t="s">
        <v>261</v>
      </c>
    </row>
  </sheetData>
  <autoFilter ref="A2:Z100" xr:uid="{00000000-0009-0000-0000-000000000000}"/>
  <mergeCells count="58">
    <mergeCell ref="A85:C85"/>
    <mergeCell ref="F79:F81"/>
    <mergeCell ref="A18:C18"/>
    <mergeCell ref="J35:J39"/>
    <mergeCell ref="K35:K39"/>
    <mergeCell ref="Z79:Z81"/>
    <mergeCell ref="A55:C55"/>
    <mergeCell ref="A43:C43"/>
    <mergeCell ref="A35:A39"/>
    <mergeCell ref="B35:B39"/>
    <mergeCell ref="F35:F39"/>
    <mergeCell ref="E35:E39"/>
    <mergeCell ref="Z45:Z47"/>
    <mergeCell ref="Z35:Z39"/>
    <mergeCell ref="C35:C39"/>
    <mergeCell ref="A79:A81"/>
    <mergeCell ref="B79:B81"/>
    <mergeCell ref="C79:C81"/>
    <mergeCell ref="E79:E81"/>
    <mergeCell ref="H35:H39"/>
    <mergeCell ref="I35:I39"/>
    <mergeCell ref="Z1:Z2"/>
    <mergeCell ref="A3:C3"/>
    <mergeCell ref="A1:C1"/>
    <mergeCell ref="E1:F1"/>
    <mergeCell ref="H1:V1"/>
    <mergeCell ref="T79:T81"/>
    <mergeCell ref="U79:U81"/>
    <mergeCell ref="V79:V81"/>
    <mergeCell ref="H5:V5"/>
    <mergeCell ref="X1:X2"/>
    <mergeCell ref="H8:V8"/>
    <mergeCell ref="H10:V10"/>
    <mergeCell ref="H78:V78"/>
    <mergeCell ref="L35:L39"/>
    <mergeCell ref="M35:M39"/>
    <mergeCell ref="N35:N39"/>
    <mergeCell ref="O35:O39"/>
    <mergeCell ref="P35:P39"/>
    <mergeCell ref="Q35:Q39"/>
    <mergeCell ref="R35:R39"/>
    <mergeCell ref="S35:S39"/>
    <mergeCell ref="T35:T39"/>
    <mergeCell ref="U35:U39"/>
    <mergeCell ref="V35:V39"/>
    <mergeCell ref="W35:W39"/>
    <mergeCell ref="H79:H81"/>
    <mergeCell ref="I79:I81"/>
    <mergeCell ref="J79:J81"/>
    <mergeCell ref="K79:K81"/>
    <mergeCell ref="L79:L81"/>
    <mergeCell ref="M79:M81"/>
    <mergeCell ref="N79:N81"/>
    <mergeCell ref="O79:O81"/>
    <mergeCell ref="P79:P81"/>
    <mergeCell ref="Q79:Q81"/>
    <mergeCell ref="R79:R81"/>
    <mergeCell ref="S79:S81"/>
  </mergeCells>
  <phoneticPr fontId="8" type="noConversion"/>
  <hyperlinks>
    <hyperlink ref="X4" r:id="rId1" display="ECSS-M-ST-40, Annex A" xr:uid="{00000000-0004-0000-0000-000000000000}"/>
    <hyperlink ref="X30" r:id="rId2" display="ECSS-E-ST-10-24, Annex C" xr:uid="{00000000-0004-0000-0000-000001000000}"/>
    <hyperlink ref="X35" r:id="rId3" display="ECSS-E-ST-31, Annex B for thermal" xr:uid="{00000000-0004-0000-0000-000002000000}"/>
    <hyperlink ref="X36" r:id="rId4" display="ECSS-E-ST-32, Annex A for CAD" xr:uid="{00000000-0004-0000-0000-000003000000}"/>
    <hyperlink ref="X39" r:id="rId5" display="ECSS-E-ST-60-20, Annex A for star sensor" xr:uid="{00000000-0004-0000-0000-000004000000}"/>
    <hyperlink ref="X38" r:id="rId6" display="ECSS-E-ST-35 Annex I for propulsion" xr:uid="{00000000-0004-0000-0000-000005000000}"/>
    <hyperlink ref="X5" r:id="rId7" xr:uid="{00000000-0004-0000-0000-000006000000}"/>
    <hyperlink ref="X44" r:id="rId8" display="ECSS-E-ST-10-03, Annex A" xr:uid="{00000000-0004-0000-0000-000007000000}"/>
    <hyperlink ref="X56" r:id="rId9" display="ECSS-Q-ST-20, Annex A" xr:uid="{00000000-0004-0000-0000-000008000000}"/>
    <hyperlink ref="X57" r:id="rId10" display="ECSS-Q-ST-10-04, Annex A" xr:uid="{00000000-0004-0000-0000-000009000000}"/>
    <hyperlink ref="X61" r:id="rId11" display="ECSS-Q-ST-20, Req. 5.5.1a – 5.5.1e" xr:uid="{00000000-0004-0000-0000-00000A000000}"/>
    <hyperlink ref="X68" r:id="rId12" display="ECSS-Q-ST-30-02, Annex A" xr:uid="{00000000-0004-0000-0000-00000B000000}"/>
    <hyperlink ref="X71" r:id="rId13" display="ECSS-Q-ST-30-09, Req. 6.4" xr:uid="{00000000-0004-0000-0000-00000C000000}"/>
    <hyperlink ref="X74" r:id="rId14" display="ECSS-Q-ST-30-11" xr:uid="{00000000-0004-0000-0000-00000D000000}"/>
    <hyperlink ref="X65" r:id="rId15" display="ECSS-Q-ST-60, Annex B" xr:uid="{00000000-0004-0000-0000-00000E000000}"/>
    <hyperlink ref="X75" r:id="rId16" display="ECSS-Q-ST-60-15, Annex B" xr:uid="{00000000-0004-0000-0000-00000F000000}"/>
    <hyperlink ref="X62" r:id="rId17" display="ECSS-Q-ST-70, Annex A " xr:uid="{00000000-0004-0000-0000-000010000000}"/>
    <hyperlink ref="X67" r:id="rId18" display="ECSS-Q-ST-70-01, Annex B" xr:uid="{00000000-0004-0000-0000-000011000000}"/>
    <hyperlink ref="X73" r:id="rId19" display="ECSS-Q-ST-40, Annex C" xr:uid="{00000000-0004-0000-0000-000012000000}"/>
    <hyperlink ref="X78" r:id="rId20" display="ECSS-Q-ST-10-09, Annex A" xr:uid="{00000000-0004-0000-0000-000013000000}"/>
    <hyperlink ref="X22" r:id="rId21" display="ECSS-E-ST-10-02, Annex B" xr:uid="{00000000-0004-0000-0000-000014000000}"/>
    <hyperlink ref="X20" r:id="rId22" display="ECSS-E-ST-10-06, Annex A" xr:uid="{00000000-0004-0000-0000-000015000000}"/>
    <hyperlink ref="X21" r:id="rId23" display="ECSS-E-ST-10, Annex N" xr:uid="{00000000-0004-0000-0000-000016000000}"/>
    <hyperlink ref="X82" r:id="rId24" display="ECSS-Q-ST-60-15, Annex B" xr:uid="{00000000-0004-0000-0000-000017000000}"/>
    <hyperlink ref="X24" r:id="rId25" display="ECSS-E-ST-10-02, Annex B" xr:uid="{00000000-0004-0000-0000-000018000000}"/>
    <hyperlink ref="X25" r:id="rId26" display="ECSS-E-ST-10, Annex J" xr:uid="{00000000-0004-0000-0000-000019000000}"/>
    <hyperlink ref="X26" r:id="rId27" display="ECSS-E-ST-10, Annex J" xr:uid="{00000000-0004-0000-0000-00001A000000}"/>
    <hyperlink ref="X27" r:id="rId28" display="ECSS-E-ST-10, Annex J" xr:uid="{00000000-0004-0000-0000-00001B000000}"/>
    <hyperlink ref="X31" r:id="rId29" display="ECSS-E-ST-10, Annex J" xr:uid="{00000000-0004-0000-0000-00001C000000}"/>
    <hyperlink ref="X32" r:id="rId30" display="ECSS-E-ST-10, Annex J" xr:uid="{00000000-0004-0000-0000-00001D000000}"/>
    <hyperlink ref="X34" r:id="rId31" display="ECSS-E-ST-10, Annex J" xr:uid="{00000000-0004-0000-0000-00001E000000}"/>
    <hyperlink ref="X45" r:id="rId32" display="ECSS-E-ST-10-03, Annex A" xr:uid="{00000000-0004-0000-0000-000020000000}"/>
    <hyperlink ref="X46" r:id="rId33" display="ECSS-E-ST-10-03, Annex A" xr:uid="{00000000-0004-0000-0000-000021000000}"/>
    <hyperlink ref="X47" r:id="rId34" display="ECSS-E-ST-10-03, Annex A" xr:uid="{00000000-0004-0000-0000-000022000000}"/>
    <hyperlink ref="X48" r:id="rId35" display="ECSS-E-ST-10-03, Annex A" xr:uid="{00000000-0004-0000-0000-000023000000}"/>
    <hyperlink ref="X58" r:id="rId36" display="ECSS-M-ST-40, Annex A" xr:uid="{00000000-0004-0000-0000-000024000000}"/>
    <hyperlink ref="X59" r:id="rId37" display="ECSS-M-ST-40, Annex A" xr:uid="{00000000-0004-0000-0000-000025000000}"/>
    <hyperlink ref="X60" r:id="rId38" display="ECSS-Q-ST-10, Annex A" xr:uid="{00000000-0004-0000-0000-000026000000}"/>
    <hyperlink ref="X63" r:id="rId39" display="ECSS-Q-ST-70, Annex A " xr:uid="{00000000-0004-0000-0000-000027000000}"/>
    <hyperlink ref="X64" r:id="rId40" display="ECSS-Q-ST-70, Annex A " xr:uid="{00000000-0004-0000-0000-000028000000}"/>
    <hyperlink ref="X66" r:id="rId41" display="ECSS-Q-ST-60, Annex B" xr:uid="{00000000-0004-0000-0000-000029000000}"/>
    <hyperlink ref="X69" r:id="rId42" display="ECSS-Q-ST-30, Annex F" xr:uid="{00000000-0004-0000-0000-00002A000000}"/>
    <hyperlink ref="X70" r:id="rId43" display="ECSS-Q-ST-30, Annex F" xr:uid="{00000000-0004-0000-0000-00002B000000}"/>
    <hyperlink ref="X72" r:id="rId44" display="ECSS-Q-ST-30, Annex F" xr:uid="{00000000-0004-0000-0000-00002C000000}"/>
    <hyperlink ref="X76" r:id="rId45" display="ECSS-M-ST-40, Annex A" xr:uid="{00000000-0004-0000-0000-00002D000000}"/>
    <hyperlink ref="X77" r:id="rId46" display="ECSS-M-ST-40, Annex A" xr:uid="{00000000-0004-0000-0000-00002E000000}"/>
    <hyperlink ref="X80" r:id="rId47" display="ECSS-Q-ST-20, Annex A" xr:uid="{00000000-0004-0000-0000-00002F000000}"/>
    <hyperlink ref="X81" r:id="rId48" display="ECSS-Q-ST-20, Annex A" xr:uid="{00000000-0004-0000-0000-000030000000}"/>
    <hyperlink ref="X88" r:id="rId49" display="ECSS-E-ST-40, Annex D" xr:uid="{00000000-0004-0000-0000-000031000000}"/>
    <hyperlink ref="X87" r:id="rId50" display="ECSS-Q-ST-80, Annex B" xr:uid="{00000000-0004-0000-0000-000032000000}"/>
    <hyperlink ref="X86" r:id="rId51" display="ECSS-M-ST-40, Annex A" xr:uid="{00000000-0004-0000-0000-000033000000}"/>
    <hyperlink ref="X89" r:id="rId52" display="ECSS-E-ST-40, Annex D" xr:uid="{00000000-0004-0000-0000-000034000000}"/>
    <hyperlink ref="X90" r:id="rId53" display="ECSS-E-ST-40, Annex D" xr:uid="{00000000-0004-0000-0000-000035000000}"/>
    <hyperlink ref="X91" r:id="rId54" display="ECSS-E-ST-40, Annex D" xr:uid="{00000000-0004-0000-0000-000036000000}"/>
    <hyperlink ref="X92" r:id="rId55" display="ECSS-E-ST-40, Annex D" xr:uid="{00000000-0004-0000-0000-000037000000}"/>
    <hyperlink ref="X93" r:id="rId56" display="ECSS-E-ST-40, Annex D" xr:uid="{00000000-0004-0000-0000-000038000000}"/>
    <hyperlink ref="X94" r:id="rId57" display="ECSS-E-ST-40, Annex D" xr:uid="{00000000-0004-0000-0000-000039000000}"/>
    <hyperlink ref="X95" r:id="rId58" display="ECSS-E-ST-40, Annex D" xr:uid="{00000000-0004-0000-0000-00003A000000}"/>
    <hyperlink ref="X96" r:id="rId59" display="ECSS-E-ST-40, Annex D" xr:uid="{00000000-0004-0000-0000-00003B000000}"/>
    <hyperlink ref="X97" r:id="rId60" display="ECSS-E-ST-40, Annex D" xr:uid="{00000000-0004-0000-0000-00003C000000}"/>
    <hyperlink ref="X98" r:id="rId61" display="ECSS-E-ST-40, Annex D" xr:uid="{00000000-0004-0000-0000-00003D000000}"/>
    <hyperlink ref="X99" r:id="rId62" display="ECSS-M-ST-40, Annex A" xr:uid="{00000000-0004-0000-0000-00003E000000}"/>
    <hyperlink ref="X79" r:id="rId63" display="ECSS-Q-ST-20, Annex A" xr:uid="{00000000-0004-0000-0000-00003F000000}"/>
    <hyperlink ref="X50" r:id="rId64" display="ECSS-E-ST-10-03, Annex A" xr:uid="{00000000-0004-0000-0000-000040000000}"/>
    <hyperlink ref="X49" r:id="rId65" display="ECSS-E-ST-10-03, Annex A" xr:uid="{00000000-0004-0000-0000-000041000000}"/>
    <hyperlink ref="X33" r:id="rId66" display="ECSS-E-ST-10, Annex J" xr:uid="{00000000-0004-0000-0000-000042000000}"/>
    <hyperlink ref="X37" r:id="rId67" display="ECSS-E-ST-32, Annex I for mechanical" xr:uid="{00000000-0004-0000-0000-000043000000}"/>
    <hyperlink ref="X42" r:id="rId68" xr:uid="{00000000-0004-0000-0000-00001F000000}"/>
    <hyperlink ref="X19" r:id="rId69" xr:uid="{5A719F0D-694D-4B8C-B267-FDA424E32FB9}"/>
    <hyperlink ref="X54" r:id="rId70" xr:uid="{4641C1CE-ED69-4C0A-8A03-32F3E8BB5ECB}"/>
  </hyperlinks>
  <pageMargins left="0.7" right="0.7" top="0.75" bottom="0.75" header="0.3" footer="0.3"/>
  <pageSetup paperSize="9" orientation="portrait" r:id="rId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dc99d1b-0883-4f2c-a8e6-6d8ebaa0e5d6">PKKMWAM5UKCP-1496045046-279</_dlc_DocId>
    <_dlc_DocIdUrl xmlns="ddc99d1b-0883-4f2c-a8e6-6d8ebaa0e5d6">
      <Url>https://esateamsite.sso.esa.int/DTIA/DPTIAT/ARTES_C_and_G/_layouts/15/DocIdRedir.aspx?ID=PKKMWAM5UKCP-1496045046-279</Url>
      <Description>PKKMWAM5UKCP-1496045046-279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735FE32E57094F81AD88433271F488" ma:contentTypeVersion="35" ma:contentTypeDescription="Create a new document." ma:contentTypeScope="" ma:versionID="7fcfe9ab305cf73dfe182fbb00b7e4e0">
  <xsd:schema xmlns:xsd="http://www.w3.org/2001/XMLSchema" xmlns:xs="http://www.w3.org/2001/XMLSchema" xmlns:p="http://schemas.microsoft.com/office/2006/metadata/properties" xmlns:ns2="ddc99d1b-0883-4f2c-a8e6-6d8ebaa0e5d6" targetNamespace="http://schemas.microsoft.com/office/2006/metadata/properties" ma:root="true" ma:fieldsID="902aa81d2cbcd598eeba467345b2611e" ns2:_="">
    <xsd:import namespace="ddc99d1b-0883-4f2c-a8e6-6d8ebaa0e5d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c99d1b-0883-4f2c-a8e6-6d8ebaa0e5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FBE5B3-02E4-47A3-879C-9FF9506C5BCA}">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ddc99d1b-0883-4f2c-a8e6-6d8ebaa0e5d6"/>
    <ds:schemaRef ds:uri="http://www.w3.org/XML/1998/namespace"/>
  </ds:schemaRefs>
</ds:datastoreItem>
</file>

<file path=customXml/itemProps2.xml><?xml version="1.0" encoding="utf-8"?>
<ds:datastoreItem xmlns:ds="http://schemas.openxmlformats.org/officeDocument/2006/customXml" ds:itemID="{8C0EDE7E-5EAB-49A4-BB5B-71F363FA1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c99d1b-0883-4f2c-a8e6-6d8ebaa0e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348D5-672A-4EE2-85D9-62A607DCD548}">
  <ds:schemaRefs>
    <ds:schemaRef ds:uri="http://schemas.microsoft.com/sharepoint/events"/>
  </ds:schemaRefs>
</ds:datastoreItem>
</file>

<file path=customXml/itemProps4.xml><?xml version="1.0" encoding="utf-8"?>
<ds:datastoreItem xmlns:ds="http://schemas.openxmlformats.org/officeDocument/2006/customXml" ds:itemID="{D88B9E6D-6156-4CDC-B809-E434A722616E}">
  <ds:schemaRefs>
    <ds:schemaRef ds:uri="http://schemas.microsoft.com/sharepoint/v3/contenttype/forms"/>
  </ds:schemaRefs>
</ds:datastoreItem>
</file>

<file path=docMetadata/LabelInfo.xml><?xml version="1.0" encoding="utf-8"?>
<clbl:labelList xmlns:clbl="http://schemas.microsoft.com/office/2020/mipLabelMetadata">
  <clbl:label id="{3976fa30-1907-4356-8241-62ea5e1c0256}" enabled="1" method="Standard" siteId="{9a5cacd0-2bef-4dd7-ac5c-7ebe1f54f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Changelog</vt:lpstr>
      <vt:lpstr>End-to-end System</vt:lpstr>
      <vt:lpstr>Space Segment (Payload)</vt:lpstr>
      <vt:lpstr>Space Segment (Unit or SubSyst)</vt:lpstr>
      <vt:lpstr>Data or Ground Segment</vt:lpstr>
      <vt:lpstr>End-to-end System (ECSS)</vt:lpstr>
      <vt:lpstr>'End-to-end System'!_Ref11326483</vt:lpstr>
      <vt:lpstr>'End-to-end System (ECSS)'!_Ref11326483</vt:lpstr>
      <vt:lpstr>'Space Segment (Payload)'!_Ref11326483</vt:lpstr>
      <vt:lpstr>'Space Segment (Unit or SubSyst)'!_Ref11326483</vt:lpstr>
      <vt:lpstr>'End-to-end System'!_Ref332027072</vt:lpstr>
      <vt:lpstr>'End-to-end System (ECSS)'!_Ref332027072</vt:lpstr>
      <vt:lpstr>'Space Segment (Payload)'!_Ref332027072</vt:lpstr>
      <vt:lpstr>'Space Segment (Unit or SubSyst)'!_Ref332027072</vt:lpstr>
      <vt:lpstr>'End-to-end System'!_Toc423156351</vt:lpstr>
      <vt:lpstr>'Space Segment (Payload)'!_Toc423156351</vt:lpstr>
      <vt:lpstr>'Space Segment (Unit or SubSyst)'!_Toc423156351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2026-06-05T14:08:11Z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a8c972e2-f34e-439f-b006-b14d91eedcac</vt:lpwstr>
  </property>
  <property fmtid="{D5CDD505-2E9C-101B-9397-08002B2CF9AE}" pid="3" name="ContentTypeId">
    <vt:lpwstr>0x01010089735FE32E57094F81AD88433271F488</vt:lpwstr>
  </property>
  <property fmtid="{D5CDD505-2E9C-101B-9397-08002B2CF9AE}" pid="4" name="MSIP_Label_3976fa30-1907-4356-8241-62ea5e1c0256_Enabled">
    <vt:lpwstr>true</vt:lpwstr>
  </property>
  <property fmtid="{D5CDD505-2E9C-101B-9397-08002B2CF9AE}" pid="5" name="MSIP_Label_3976fa30-1907-4356-8241-62ea5e1c0256_SetDate">
    <vt:lpwstr>2021-07-19T14:50:54Z</vt:lpwstr>
  </property>
  <property fmtid="{D5CDD505-2E9C-101B-9397-08002B2CF9AE}" pid="6" name="MSIP_Label_3976fa30-1907-4356-8241-62ea5e1c0256_Method">
    <vt:lpwstr>Standard</vt:lpwstr>
  </property>
  <property fmtid="{D5CDD505-2E9C-101B-9397-08002B2CF9AE}" pid="7" name="MSIP_Label_3976fa30-1907-4356-8241-62ea5e1c0256_Name">
    <vt:lpwstr>ESA UNCLASSIFIED – For ESA Official Use Only</vt:lpwstr>
  </property>
  <property fmtid="{D5CDD505-2E9C-101B-9397-08002B2CF9AE}" pid="8" name="MSIP_Label_3976fa30-1907-4356-8241-62ea5e1c0256_SiteId">
    <vt:lpwstr>9a5cacd0-2bef-4dd7-ac5c-7ebe1f54f495</vt:lpwstr>
  </property>
  <property fmtid="{D5CDD505-2E9C-101B-9397-08002B2CF9AE}" pid="9" name="MSIP_Label_3976fa30-1907-4356-8241-62ea5e1c0256_ActionId">
    <vt:lpwstr>24ba0496-f5a0-4558-9063-809defb35e78</vt:lpwstr>
  </property>
  <property fmtid="{D5CDD505-2E9C-101B-9397-08002B2CF9AE}" pid="10" name="MSIP_Label_3976fa30-1907-4356-8241-62ea5e1c0256_ContentBits">
    <vt:lpwstr>0</vt:lpwstr>
  </property>
</Properties>
</file>